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SheetTabs="0" xWindow="0" yWindow="0" windowWidth="9300" windowHeight="4755" tabRatio="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60" i="1"/>
  <c r="E60"/>
  <c r="F43"/>
  <c r="E43"/>
  <c r="E33"/>
  <c r="E65"/>
  <c r="E37"/>
  <c r="G76" l="1"/>
  <c r="F75"/>
  <c r="E75"/>
  <c r="G38"/>
  <c r="G37" s="1"/>
  <c r="F69"/>
  <c r="F12"/>
  <c r="F8"/>
  <c r="F50"/>
  <c r="E12"/>
  <c r="E8"/>
  <c r="F37"/>
  <c r="G15"/>
  <c r="F79"/>
  <c r="G79" s="1"/>
  <c r="G80"/>
  <c r="G29"/>
  <c r="G62"/>
  <c r="G60" s="1"/>
  <c r="G59"/>
  <c r="G58" s="1"/>
  <c r="E55"/>
  <c r="E63"/>
  <c r="G75" l="1"/>
  <c r="G23"/>
  <c r="F65"/>
  <c r="F48"/>
  <c r="F87"/>
  <c r="F85"/>
  <c r="G27" l="1"/>
  <c r="F63"/>
  <c r="E50"/>
  <c r="G81"/>
  <c r="G66"/>
  <c r="G65"/>
  <c r="G64"/>
  <c r="G63" s="1"/>
  <c r="G54"/>
  <c r="G53"/>
  <c r="G52"/>
  <c r="G51"/>
  <c r="G49"/>
  <c r="G48"/>
  <c r="E69"/>
  <c r="E39"/>
  <c r="F67"/>
  <c r="F39"/>
  <c r="F33"/>
  <c r="F35"/>
  <c r="F55"/>
  <c r="F89"/>
  <c r="F6" s="1"/>
  <c r="G31"/>
  <c r="G30"/>
  <c r="G28"/>
  <c r="G26"/>
  <c r="G10"/>
  <c r="G50" l="1"/>
  <c r="G57"/>
  <c r="E85"/>
  <c r="G85" s="1"/>
  <c r="E87"/>
  <c r="G24"/>
  <c r="E6"/>
  <c r="G67"/>
  <c r="G35"/>
  <c r="G33"/>
  <c r="G73"/>
  <c r="G72"/>
  <c r="G6" l="1"/>
  <c r="G90"/>
  <c r="G89" s="1"/>
  <c r="G68"/>
  <c r="G41"/>
  <c r="G40"/>
  <c r="G14" l="1"/>
  <c r="G56"/>
  <c r="G55" s="1"/>
  <c r="G17"/>
  <c r="G16"/>
  <c r="G36" l="1"/>
  <c r="G22" l="1"/>
  <c r="G20"/>
  <c r="G34" l="1"/>
  <c r="G21" l="1"/>
  <c r="G78" l="1"/>
  <c r="G32" l="1"/>
  <c r="G9" l="1"/>
  <c r="G11"/>
  <c r="G13"/>
  <c r="G18"/>
  <c r="G19"/>
  <c r="G25"/>
  <c r="G42"/>
  <c r="G39" s="1"/>
  <c r="G44"/>
  <c r="G45"/>
  <c r="G47"/>
  <c r="G70"/>
  <c r="G71"/>
  <c r="G74"/>
  <c r="G86"/>
  <c r="G88"/>
  <c r="G87" s="1"/>
  <c r="G43" l="1"/>
  <c r="G12"/>
  <c r="G8"/>
  <c r="G69"/>
</calcChain>
</file>

<file path=xl/sharedStrings.xml><?xml version="1.0" encoding="utf-8"?>
<sst xmlns="http://schemas.openxmlformats.org/spreadsheetml/2006/main" count="184" uniqueCount="120">
  <si>
    <t xml:space="preserve"> </t>
  </si>
  <si>
    <t>2. Расходы бюджета</t>
  </si>
  <si>
    <t xml:space="preserve"> Наименование показателя</t>
  </si>
  <si>
    <t>Код
стро-
ки</t>
  </si>
  <si>
    <t>Код расхода
по бюджетной классификации</t>
  </si>
  <si>
    <t>Утвержденные 
бюджетные 
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</si>
  <si>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</si>
  <si>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</si>
  <si>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</si>
  <si>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</si>
  <si>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</si>
  <si>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</si>
  <si>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</si>
  <si>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</si>
  <si>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Расходы бюджета - всего</t>
  </si>
  <si>
    <t>200</t>
  </si>
  <si>
    <t>в том числе:</t>
  </si>
  <si>
    <t>Заработная плата</t>
  </si>
  <si>
    <t>826010219200002001210211</t>
  </si>
  <si>
    <t>Начисления на выплаты по оплате труда</t>
  </si>
  <si>
    <t>826010219200002001290213</t>
  </si>
  <si>
    <t>826010419200001001210211</t>
  </si>
  <si>
    <t>826010419200001001290213</t>
  </si>
  <si>
    <t>Услуги связи</t>
  </si>
  <si>
    <t>826010419200001002440221</t>
  </si>
  <si>
    <t>Коммунальные услуги</t>
  </si>
  <si>
    <t>826010419200001002440223</t>
  </si>
  <si>
    <t>Прочие работы, услуги</t>
  </si>
  <si>
    <t>826010419200001002440226</t>
  </si>
  <si>
    <t>Увеличение стоимости основных средств</t>
  </si>
  <si>
    <t>Пенсии, пособия, выплачиваемые организациями сектора государственного управления</t>
  </si>
  <si>
    <t>Перечисления другим бюджетам бюджетной системы РФ</t>
  </si>
  <si>
    <t>826140315400862105400251</t>
  </si>
  <si>
    <t>Результат исполнения бюджета (дефицит "-", профицит "+")</t>
  </si>
  <si>
    <t>450</t>
  </si>
  <si>
    <t>826050315200886101110211</t>
  </si>
  <si>
    <t>826050315200886101190213</t>
  </si>
  <si>
    <t>826020319400511801210211</t>
  </si>
  <si>
    <t>826020319400511801290213</t>
  </si>
  <si>
    <t>826010419200001002440310</t>
  </si>
  <si>
    <t>826010419200001008530292</t>
  </si>
  <si>
    <t>826011119300002008700296</t>
  </si>
  <si>
    <t>826050315200886308530291</t>
  </si>
  <si>
    <t>Штрафы за нарушение законодательства</t>
  </si>
  <si>
    <t>Иные расходы</t>
  </si>
  <si>
    <t>Налоги, пошлины и сборы</t>
  </si>
  <si>
    <t>826011319400003008530296</t>
  </si>
  <si>
    <t>826010419200001002440227</t>
  </si>
  <si>
    <t>826010419200001002440343</t>
  </si>
  <si>
    <t>826010419200001002440346</t>
  </si>
  <si>
    <t>826011319400751402440346</t>
  </si>
  <si>
    <t>826020319400511802440346</t>
  </si>
  <si>
    <t>826080115300888302440342</t>
  </si>
  <si>
    <t>826100115300822103120264</t>
  </si>
  <si>
    <t>826040915200886602440225</t>
  </si>
  <si>
    <t>Увеличение стоимости горюче-смазочных материалов</t>
  </si>
  <si>
    <t>Увеличение стоимости прочих оборотных запасов (материалов)</t>
  </si>
  <si>
    <t>Увеличение стоимости продуктов питания</t>
  </si>
  <si>
    <t>826010419200001001220212</t>
  </si>
  <si>
    <t>Командировочные расходы</t>
  </si>
  <si>
    <t>826011319400751401210211</t>
  </si>
  <si>
    <t>826011319400751401290213</t>
  </si>
  <si>
    <t>826050315200886302440226</t>
  </si>
  <si>
    <t>826050315200886102470223</t>
  </si>
  <si>
    <t>826050315200886102440226</t>
  </si>
  <si>
    <t>826050315200886102440346</t>
  </si>
  <si>
    <t>826010219200002000000000</t>
  </si>
  <si>
    <t>826010419200001000000000</t>
  </si>
  <si>
    <t>826011319400751400000000</t>
  </si>
  <si>
    <t>826020319400511800000000</t>
  </si>
  <si>
    <t>826011319400003000000000</t>
  </si>
  <si>
    <t>826011119300002000000000</t>
  </si>
  <si>
    <t>826140315400862100000000</t>
  </si>
  <si>
    <t>826100115300822100000000</t>
  </si>
  <si>
    <t>826080115300888300000000</t>
  </si>
  <si>
    <t>826050315200886300000000</t>
  </si>
  <si>
    <t>826050315200886100000000</t>
  </si>
  <si>
    <t>Увеличение стоимости строительных  материалов</t>
  </si>
  <si>
    <t>826010419200001002440344</t>
  </si>
  <si>
    <t>826010219200002001210266</t>
  </si>
  <si>
    <t>826010419200001011210211</t>
  </si>
  <si>
    <t>826010419200001011290213</t>
  </si>
  <si>
    <t>826010419200008881210211</t>
  </si>
  <si>
    <t>826010419200008881290213</t>
  </si>
  <si>
    <t>826040915200886600000000</t>
  </si>
  <si>
    <t>826040915200886602440346</t>
  </si>
  <si>
    <t>826050215200886400000000</t>
  </si>
  <si>
    <t>826050215200886402440226</t>
  </si>
  <si>
    <t>826011319400004000000000</t>
  </si>
  <si>
    <t>826011319400004002440226</t>
  </si>
  <si>
    <t>826031015100885200000000</t>
  </si>
  <si>
    <t>826031015100885202440225</t>
  </si>
  <si>
    <t>Работы, услуги по содержанию имущества</t>
  </si>
  <si>
    <t>826031015100S41202440226</t>
  </si>
  <si>
    <t>826031015100S41200000000</t>
  </si>
  <si>
    <t>826031015100S41202440310</t>
  </si>
  <si>
    <t>826031015100S41202440346</t>
  </si>
  <si>
    <t>826031015100S41203600296</t>
  </si>
  <si>
    <t>826040915200S50900000000</t>
  </si>
  <si>
    <t>826040915200S50902440225</t>
  </si>
  <si>
    <t>826041215400889100000000</t>
  </si>
  <si>
    <t>826041215400889102440226</t>
  </si>
  <si>
    <t>826050315202S64100000000</t>
  </si>
  <si>
    <t>826050315202S64102440225</t>
  </si>
  <si>
    <t>826050315203S64100000000</t>
  </si>
  <si>
    <t>826050315203S64102440225</t>
  </si>
  <si>
    <t>826010419200001011210266</t>
  </si>
  <si>
    <t>826010419200774500440343</t>
  </si>
  <si>
    <t>826040915200887602440225</t>
  </si>
  <si>
    <t>826040915200887600000000</t>
  </si>
  <si>
    <t>826040915200S50800000000</t>
  </si>
  <si>
    <t>826010419200001011290265</t>
  </si>
  <si>
    <t>826050315200886500000000</t>
  </si>
  <si>
    <t>826050315200886502440346</t>
  </si>
  <si>
    <t>826010419200001001220226</t>
  </si>
  <si>
    <t>Транспортные услуги</t>
  </si>
  <si>
    <t>826050315200886302440222</t>
  </si>
  <si>
    <t>826020319400511802440310</t>
  </si>
  <si>
    <t>826040915200S50802440310</t>
  </si>
  <si>
    <t>826040915200S50802440346</t>
  </si>
</sst>
</file>

<file path=xl/styles.xml><?xml version="1.0" encoding="utf-8"?>
<styleSheet xmlns="http://schemas.openxmlformats.org/spreadsheetml/2006/main">
  <numFmts count="1">
    <numFmt numFmtId="164" formatCode="0.00;[Red]\-0.00"/>
  </numFmts>
  <fonts count="6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65">
    <xf numFmtId="0" fontId="0" fillId="0" borderId="0" xfId="0" applyAlignment="1"/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Continuous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Continuous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Continuous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/>
    </xf>
    <xf numFmtId="164" fontId="1" fillId="0" borderId="11" xfId="0" applyNumberFormat="1" applyFont="1" applyBorder="1" applyAlignment="1">
      <alignment horizontal="right"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Continuous" vertical="top"/>
    </xf>
    <xf numFmtId="164" fontId="1" fillId="0" borderId="12" xfId="0" applyNumberFormat="1" applyFont="1" applyBorder="1" applyAlignment="1">
      <alignment horizontal="right" vertical="top"/>
    </xf>
    <xf numFmtId="2" fontId="1" fillId="0" borderId="14" xfId="0" applyNumberFormat="1" applyFont="1" applyBorder="1" applyAlignment="1">
      <alignment horizontal="right" vertical="top"/>
    </xf>
    <xf numFmtId="164" fontId="1" fillId="0" borderId="15" xfId="0" applyNumberFormat="1" applyFont="1" applyBorder="1" applyAlignment="1">
      <alignment horizontal="right" vertical="top"/>
    </xf>
    <xf numFmtId="2" fontId="4" fillId="0" borderId="14" xfId="0" applyNumberFormat="1" applyFont="1" applyBorder="1" applyAlignment="1">
      <alignment horizontal="right" vertical="top"/>
    </xf>
    <xf numFmtId="164" fontId="1" fillId="2" borderId="12" xfId="0" applyNumberFormat="1" applyFont="1" applyFill="1" applyBorder="1" applyAlignment="1">
      <alignment horizontal="right" vertical="top"/>
    </xf>
    <xf numFmtId="2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49" fontId="1" fillId="2" borderId="12" xfId="0" applyNumberFormat="1" applyFont="1" applyFill="1" applyBorder="1" applyAlignment="1">
      <alignment horizontal="centerContinuous" vertical="top"/>
    </xf>
    <xf numFmtId="0" fontId="1" fillId="0" borderId="16" xfId="0" applyFont="1" applyBorder="1" applyAlignment="1">
      <alignment horizontal="center" vertical="top"/>
    </xf>
    <xf numFmtId="49" fontId="1" fillId="0" borderId="20" xfId="0" applyNumberFormat="1" applyFont="1" applyBorder="1" applyAlignment="1">
      <alignment vertical="top"/>
    </xf>
    <xf numFmtId="0" fontId="1" fillId="0" borderId="17" xfId="0" applyFont="1" applyBorder="1" applyAlignment="1">
      <alignment horizontal="right" vertical="top"/>
    </xf>
    <xf numFmtId="2" fontId="1" fillId="0" borderId="21" xfId="0" applyNumberFormat="1" applyFont="1" applyBorder="1" applyAlignment="1">
      <alignment horizontal="right" vertical="top"/>
    </xf>
    <xf numFmtId="0" fontId="1" fillId="0" borderId="18" xfId="0" applyFont="1" applyBorder="1" applyAlignment="1">
      <alignment horizontal="right" vertical="top"/>
    </xf>
    <xf numFmtId="0" fontId="3" fillId="0" borderId="1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49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horizontal="right" vertical="top"/>
    </xf>
    <xf numFmtId="2" fontId="1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Continuous" vertical="top"/>
    </xf>
    <xf numFmtId="164" fontId="5" fillId="0" borderId="12" xfId="0" applyNumberFormat="1" applyFont="1" applyBorder="1" applyAlignment="1">
      <alignment horizontal="right" vertical="top"/>
    </xf>
    <xf numFmtId="2" fontId="5" fillId="0" borderId="14" xfId="0" applyNumberFormat="1" applyFont="1" applyBorder="1" applyAlignment="1">
      <alignment horizontal="right" vertical="top"/>
    </xf>
    <xf numFmtId="164" fontId="5" fillId="0" borderId="15" xfId="0" applyNumberFormat="1" applyFont="1" applyBorder="1" applyAlignment="1">
      <alignment horizontal="right" vertical="top"/>
    </xf>
    <xf numFmtId="49" fontId="5" fillId="2" borderId="12" xfId="0" applyNumberFormat="1" applyFont="1" applyFill="1" applyBorder="1" applyAlignment="1">
      <alignment horizontal="centerContinuous" vertical="top"/>
    </xf>
    <xf numFmtId="2" fontId="1" fillId="0" borderId="12" xfId="0" applyNumberFormat="1" applyFont="1" applyBorder="1" applyAlignment="1">
      <alignment horizontal="right" vertical="top"/>
    </xf>
    <xf numFmtId="2" fontId="5" fillId="0" borderId="12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164" fontId="5" fillId="0" borderId="3" xfId="0" applyNumberFormat="1" applyFont="1" applyBorder="1" applyAlignment="1">
      <alignment horizontal="right" vertical="top"/>
    </xf>
    <xf numFmtId="164" fontId="1" fillId="0" borderId="23" xfId="0" applyNumberFormat="1" applyFont="1" applyBorder="1" applyAlignment="1">
      <alignment horizontal="right" vertical="top"/>
    </xf>
    <xf numFmtId="49" fontId="1" fillId="0" borderId="4" xfId="0" applyNumberFormat="1" applyFont="1" applyBorder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49" fontId="1" fillId="2" borderId="22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49" fontId="5" fillId="2" borderId="22" xfId="0" applyNumberFormat="1" applyFont="1" applyFill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49" fontId="5" fillId="0" borderId="2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/>
    </xf>
    <xf numFmtId="0" fontId="1" fillId="0" borderId="24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0"/>
  <sheetViews>
    <sheetView tabSelected="1" topLeftCell="A82" zoomScale="130" zoomScaleNormal="130" workbookViewId="0">
      <selection activeCell="G94" sqref="G94"/>
    </sheetView>
  </sheetViews>
  <sheetFormatPr defaultColWidth="10.33203125" defaultRowHeight="11.25"/>
  <cols>
    <col min="1" max="1" width="36" style="5" customWidth="1"/>
    <col min="2" max="2" width="7.6640625" style="5" customWidth="1"/>
    <col min="3" max="3" width="13.83203125" style="5" customWidth="1"/>
    <col min="4" max="4" width="12.5" style="5" customWidth="1"/>
    <col min="5" max="5" width="14" style="5" customWidth="1"/>
    <col min="6" max="6" width="14.83203125" style="5" customWidth="1"/>
    <col min="7" max="7" width="14.1640625" style="5" customWidth="1"/>
    <col min="8" max="16384" width="10.33203125" style="5"/>
  </cols>
  <sheetData>
    <row r="1" spans="1:7" ht="3.75" customHeight="1">
      <c r="A1" s="4" t="s">
        <v>0</v>
      </c>
      <c r="B1" s="4"/>
      <c r="C1" s="4"/>
      <c r="D1" s="4"/>
      <c r="E1" s="4"/>
      <c r="F1" s="4"/>
      <c r="G1" s="4"/>
    </row>
    <row r="2" spans="1:7" ht="10.5" customHeight="1">
      <c r="A2" s="6" t="s">
        <v>1</v>
      </c>
      <c r="B2" s="6"/>
      <c r="C2" s="6"/>
      <c r="D2" s="6"/>
      <c r="E2" s="6"/>
      <c r="F2" s="6"/>
      <c r="G2" s="6"/>
    </row>
    <row r="3" spans="1:7" ht="5.25" customHeight="1"/>
    <row r="4" spans="1:7" ht="31.5" customHeight="1">
      <c r="A4" s="7" t="s">
        <v>2</v>
      </c>
      <c r="B4" s="8" t="s">
        <v>3</v>
      </c>
      <c r="C4" s="9" t="s">
        <v>4</v>
      </c>
      <c r="D4" s="9"/>
      <c r="E4" s="10" t="s">
        <v>5</v>
      </c>
      <c r="F4" s="7" t="s">
        <v>6</v>
      </c>
      <c r="G4" s="11" t="s">
        <v>7</v>
      </c>
    </row>
    <row r="5" spans="1:7" ht="9" customHeight="1" thickBot="1">
      <c r="A5" s="1" t="s">
        <v>8</v>
      </c>
      <c r="B5" s="1" t="s">
        <v>9</v>
      </c>
      <c r="C5" s="2" t="s">
        <v>10</v>
      </c>
      <c r="D5" s="2"/>
      <c r="E5" s="3" t="s">
        <v>11</v>
      </c>
      <c r="F5" s="1" t="s">
        <v>12</v>
      </c>
      <c r="G5" s="1" t="s">
        <v>13</v>
      </c>
    </row>
    <row r="6" spans="1:7" ht="12">
      <c r="A6" s="12" t="s">
        <v>14</v>
      </c>
      <c r="B6" s="13" t="s">
        <v>15</v>
      </c>
      <c r="C6" s="63"/>
      <c r="D6" s="64"/>
      <c r="E6" s="14">
        <f>E8+E12+E33+E35+E37+E39+E43+E48+E50+E55+E58+E60+E63+E65+E67+E69+E75+E79+E81+E83+E85+E87+E89</f>
        <v>9362571.8499999996</v>
      </c>
      <c r="F6" s="14">
        <f>F8+F12+F33+F35+F37+F39+F43+F48+F50+F55+F58+F60+F63+F65+F67+F69+F75+F79+F81+F83+F85+F87+F89</f>
        <v>9092865.9800000004</v>
      </c>
      <c r="G6" s="54">
        <f>E6-F6</f>
        <v>269705.86999999918</v>
      </c>
    </row>
    <row r="7" spans="1:7" ht="10.5" customHeight="1">
      <c r="A7" s="15" t="s">
        <v>16</v>
      </c>
      <c r="B7" s="16"/>
      <c r="C7" s="17"/>
      <c r="D7" s="18"/>
      <c r="E7" s="15"/>
      <c r="F7" s="19"/>
      <c r="G7" s="20"/>
    </row>
    <row r="8" spans="1:7" ht="10.5" customHeight="1">
      <c r="A8" s="43"/>
      <c r="B8" s="44" t="s">
        <v>0</v>
      </c>
      <c r="C8" s="45" t="s">
        <v>66</v>
      </c>
      <c r="D8" s="45"/>
      <c r="E8" s="46">
        <f>E9+E10+E11</f>
        <v>838168.53</v>
      </c>
      <c r="F8" s="46">
        <f>F9+F10+F11</f>
        <v>838141.36</v>
      </c>
      <c r="G8" s="48">
        <f t="shared" ref="G8" si="0">SUM(G9:G11)</f>
        <v>27.17000000004191</v>
      </c>
    </row>
    <row r="9" spans="1:7">
      <c r="A9" s="21" t="s">
        <v>17</v>
      </c>
      <c r="B9" s="22" t="s">
        <v>0</v>
      </c>
      <c r="C9" s="23" t="s">
        <v>18</v>
      </c>
      <c r="D9" s="23"/>
      <c r="E9" s="24">
        <v>639313.16</v>
      </c>
      <c r="F9" s="25">
        <v>639285.99</v>
      </c>
      <c r="G9" s="26">
        <f>E9-F9</f>
        <v>27.17000000004191</v>
      </c>
    </row>
    <row r="10" spans="1:7">
      <c r="A10" s="21"/>
      <c r="B10" s="22"/>
      <c r="C10" s="23" t="s">
        <v>79</v>
      </c>
      <c r="D10" s="23"/>
      <c r="E10" s="24">
        <v>5790.99</v>
      </c>
      <c r="F10" s="25">
        <v>5790.99</v>
      </c>
      <c r="G10" s="26">
        <f>E10-F10</f>
        <v>0</v>
      </c>
    </row>
    <row r="11" spans="1:7">
      <c r="A11" s="21" t="s">
        <v>19</v>
      </c>
      <c r="B11" s="22" t="s">
        <v>0</v>
      </c>
      <c r="C11" s="23" t="s">
        <v>20</v>
      </c>
      <c r="D11" s="23"/>
      <c r="E11" s="24">
        <v>193064.38</v>
      </c>
      <c r="F11" s="25">
        <v>193064.38</v>
      </c>
      <c r="G11" s="26">
        <f t="shared" ref="G11:G90" si="1">E11-F11</f>
        <v>0</v>
      </c>
    </row>
    <row r="12" spans="1:7">
      <c r="A12" s="21"/>
      <c r="B12" s="22" t="s">
        <v>0</v>
      </c>
      <c r="C12" s="45" t="s">
        <v>67</v>
      </c>
      <c r="D12" s="45"/>
      <c r="E12" s="46">
        <f>E13+E14+E15+E16+E17+E18+E19+E20+E21+E22+E23+E24+E25+E26+E27+E28+E29+E30+E31+E32</f>
        <v>3859358.0500000003</v>
      </c>
      <c r="F12" s="46">
        <f>F13+F14+F15+F16+F17+F18+F19+F20+F21+F22+F23+F24+F25+F26+F27+F28+F29+F30+F31+F32</f>
        <v>3767593.63</v>
      </c>
      <c r="G12" s="48">
        <f>G13+G14+G15+G16+G17+G18+G19+G20+G21+G22+G23+G24+G25+G26+G27+G28+G29+G30+G31+G32</f>
        <v>91764.419999999969</v>
      </c>
    </row>
    <row r="13" spans="1:7">
      <c r="A13" s="21" t="s">
        <v>17</v>
      </c>
      <c r="B13" s="22" t="s">
        <v>0</v>
      </c>
      <c r="C13" s="23" t="s">
        <v>21</v>
      </c>
      <c r="D13" s="23"/>
      <c r="E13" s="24">
        <v>1395114.18</v>
      </c>
      <c r="F13" s="27">
        <v>1395113.43</v>
      </c>
      <c r="G13" s="26">
        <f t="shared" si="1"/>
        <v>0.75</v>
      </c>
    </row>
    <row r="14" spans="1:7">
      <c r="A14" s="21" t="s">
        <v>59</v>
      </c>
      <c r="B14" s="22" t="s">
        <v>0</v>
      </c>
      <c r="C14" s="23" t="s">
        <v>58</v>
      </c>
      <c r="D14" s="23"/>
      <c r="E14" s="28">
        <v>4200</v>
      </c>
      <c r="F14" s="25">
        <v>4200</v>
      </c>
      <c r="G14" s="26">
        <f t="shared" si="1"/>
        <v>0</v>
      </c>
    </row>
    <row r="15" spans="1:7">
      <c r="A15" s="21" t="s">
        <v>59</v>
      </c>
      <c r="B15" s="22"/>
      <c r="C15" s="23" t="s">
        <v>114</v>
      </c>
      <c r="D15" s="23"/>
      <c r="E15" s="28">
        <v>6860</v>
      </c>
      <c r="F15" s="25">
        <v>6860</v>
      </c>
      <c r="G15" s="26">
        <f t="shared" si="1"/>
        <v>0</v>
      </c>
    </row>
    <row r="16" spans="1:7">
      <c r="A16" s="21" t="s">
        <v>19</v>
      </c>
      <c r="B16" s="22" t="s">
        <v>0</v>
      </c>
      <c r="C16" s="23" t="s">
        <v>22</v>
      </c>
      <c r="D16" s="23"/>
      <c r="E16" s="24">
        <v>429253.64</v>
      </c>
      <c r="F16" s="25">
        <v>419814.76</v>
      </c>
      <c r="G16" s="26">
        <f t="shared" ref="G16:G17" si="2">E16-F16</f>
        <v>9438.8800000000047</v>
      </c>
    </row>
    <row r="17" spans="1:7">
      <c r="A17" s="21" t="s">
        <v>23</v>
      </c>
      <c r="B17" s="22" t="s">
        <v>0</v>
      </c>
      <c r="C17" s="23" t="s">
        <v>24</v>
      </c>
      <c r="D17" s="23"/>
      <c r="E17" s="28">
        <v>67000</v>
      </c>
      <c r="F17" s="25">
        <v>59380.72</v>
      </c>
      <c r="G17" s="26">
        <f t="shared" si="2"/>
        <v>7619.2799999999988</v>
      </c>
    </row>
    <row r="18" spans="1:7">
      <c r="A18" s="21" t="s">
        <v>25</v>
      </c>
      <c r="B18" s="22" t="s">
        <v>0</v>
      </c>
      <c r="C18" s="23" t="s">
        <v>26</v>
      </c>
      <c r="D18" s="23"/>
      <c r="E18" s="24">
        <v>17549.48</v>
      </c>
      <c r="F18" s="25">
        <v>17395.38</v>
      </c>
      <c r="G18" s="26">
        <f t="shared" si="1"/>
        <v>154.09999999999854</v>
      </c>
    </row>
    <row r="19" spans="1:7">
      <c r="A19" s="21" t="s">
        <v>27</v>
      </c>
      <c r="B19" s="22" t="s">
        <v>0</v>
      </c>
      <c r="C19" s="23" t="s">
        <v>28</v>
      </c>
      <c r="D19" s="23"/>
      <c r="E19" s="28">
        <v>236108.97</v>
      </c>
      <c r="F19" s="25">
        <v>235303.97</v>
      </c>
      <c r="G19" s="26">
        <f t="shared" si="1"/>
        <v>805</v>
      </c>
    </row>
    <row r="20" spans="1:7">
      <c r="A20" s="21" t="s">
        <v>27</v>
      </c>
      <c r="B20" s="22" t="s">
        <v>0</v>
      </c>
      <c r="C20" s="23" t="s">
        <v>47</v>
      </c>
      <c r="D20" s="23"/>
      <c r="E20" s="28">
        <v>0</v>
      </c>
      <c r="F20" s="25">
        <v>0</v>
      </c>
      <c r="G20" s="26">
        <f t="shared" ref="G20" si="3">E20-F20</f>
        <v>0</v>
      </c>
    </row>
    <row r="21" spans="1:7" ht="13.5" customHeight="1">
      <c r="A21" s="21" t="s">
        <v>29</v>
      </c>
      <c r="B21" s="22" t="s">
        <v>0</v>
      </c>
      <c r="C21" s="23" t="s">
        <v>39</v>
      </c>
      <c r="D21" s="23"/>
      <c r="E21" s="28">
        <v>11100</v>
      </c>
      <c r="F21" s="27">
        <v>11100</v>
      </c>
      <c r="G21" s="26">
        <f t="shared" ref="G21:G24" si="4">E21-F21</f>
        <v>0</v>
      </c>
    </row>
    <row r="22" spans="1:7" ht="22.5">
      <c r="A22" s="21" t="s">
        <v>55</v>
      </c>
      <c r="B22" s="22" t="s">
        <v>0</v>
      </c>
      <c r="C22" s="23" t="s">
        <v>48</v>
      </c>
      <c r="D22" s="23"/>
      <c r="E22" s="24">
        <v>269162.34999999998</v>
      </c>
      <c r="F22" s="27">
        <v>195827.7</v>
      </c>
      <c r="G22" s="26">
        <f t="shared" si="4"/>
        <v>73334.649999999965</v>
      </c>
    </row>
    <row r="23" spans="1:7" ht="22.5">
      <c r="A23" s="21" t="s">
        <v>55</v>
      </c>
      <c r="B23" s="22"/>
      <c r="C23" s="55" t="s">
        <v>107</v>
      </c>
      <c r="D23" s="56"/>
      <c r="E23" s="24">
        <v>91800</v>
      </c>
      <c r="F23" s="27">
        <v>91800</v>
      </c>
      <c r="G23" s="26">
        <f t="shared" si="4"/>
        <v>0</v>
      </c>
    </row>
    <row r="24" spans="1:7" ht="22.5">
      <c r="A24" s="21" t="s">
        <v>77</v>
      </c>
      <c r="B24" s="22" t="s">
        <v>0</v>
      </c>
      <c r="C24" s="23" t="s">
        <v>78</v>
      </c>
      <c r="D24" s="23"/>
      <c r="E24" s="24">
        <v>0</v>
      </c>
      <c r="F24" s="27">
        <v>0</v>
      </c>
      <c r="G24" s="26">
        <f t="shared" si="4"/>
        <v>0</v>
      </c>
    </row>
    <row r="25" spans="1:7" ht="22.5">
      <c r="A25" s="21" t="s">
        <v>56</v>
      </c>
      <c r="B25" s="22" t="s">
        <v>0</v>
      </c>
      <c r="C25" s="23" t="s">
        <v>49</v>
      </c>
      <c r="D25" s="23"/>
      <c r="E25" s="24">
        <v>97360.74</v>
      </c>
      <c r="F25" s="27">
        <v>96949</v>
      </c>
      <c r="G25" s="26">
        <f t="shared" si="1"/>
        <v>411.74000000000524</v>
      </c>
    </row>
    <row r="26" spans="1:7">
      <c r="A26" s="21" t="s">
        <v>17</v>
      </c>
      <c r="B26" s="22"/>
      <c r="C26" s="55" t="s">
        <v>80</v>
      </c>
      <c r="D26" s="56"/>
      <c r="E26" s="24">
        <v>807045.63</v>
      </c>
      <c r="F26" s="27">
        <v>807045.63</v>
      </c>
      <c r="G26" s="26">
        <f t="shared" si="1"/>
        <v>0</v>
      </c>
    </row>
    <row r="27" spans="1:7">
      <c r="A27" s="21"/>
      <c r="B27" s="22"/>
      <c r="C27" s="55" t="s">
        <v>106</v>
      </c>
      <c r="D27" s="56"/>
      <c r="E27" s="24">
        <v>1666.8</v>
      </c>
      <c r="F27" s="27">
        <v>1666.8</v>
      </c>
      <c r="G27" s="26">
        <f t="shared" si="1"/>
        <v>0</v>
      </c>
    </row>
    <row r="28" spans="1:7">
      <c r="A28" s="21" t="s">
        <v>19</v>
      </c>
      <c r="B28" s="22"/>
      <c r="C28" s="55" t="s">
        <v>81</v>
      </c>
      <c r="D28" s="56"/>
      <c r="E28" s="24">
        <v>238138.15</v>
      </c>
      <c r="F28" s="27">
        <v>238138.13</v>
      </c>
      <c r="G28" s="26">
        <f t="shared" si="1"/>
        <v>1.9999999989522621E-2</v>
      </c>
    </row>
    <row r="29" spans="1:7">
      <c r="A29" s="21"/>
      <c r="B29" s="22"/>
      <c r="C29" s="55" t="s">
        <v>111</v>
      </c>
      <c r="D29" s="56"/>
      <c r="E29" s="24">
        <v>8357.6200000000008</v>
      </c>
      <c r="F29" s="27">
        <v>8357.6200000000008</v>
      </c>
      <c r="G29" s="26">
        <f t="shared" si="1"/>
        <v>0</v>
      </c>
    </row>
    <row r="30" spans="1:7">
      <c r="A30" s="21" t="s">
        <v>17</v>
      </c>
      <c r="B30" s="22"/>
      <c r="C30" s="55" t="s">
        <v>82</v>
      </c>
      <c r="D30" s="56"/>
      <c r="E30" s="24">
        <v>136578</v>
      </c>
      <c r="F30" s="27">
        <v>136578</v>
      </c>
      <c r="G30" s="26">
        <f t="shared" si="1"/>
        <v>0</v>
      </c>
    </row>
    <row r="31" spans="1:7">
      <c r="A31" s="21" t="s">
        <v>19</v>
      </c>
      <c r="B31" s="22"/>
      <c r="C31" s="55" t="s">
        <v>83</v>
      </c>
      <c r="D31" s="56"/>
      <c r="E31" s="24">
        <v>41246</v>
      </c>
      <c r="F31" s="27">
        <v>41246</v>
      </c>
      <c r="G31" s="26">
        <f t="shared" si="1"/>
        <v>0</v>
      </c>
    </row>
    <row r="32" spans="1:7">
      <c r="A32" s="21" t="s">
        <v>43</v>
      </c>
      <c r="B32" s="22" t="s">
        <v>0</v>
      </c>
      <c r="C32" s="23" t="s">
        <v>40</v>
      </c>
      <c r="D32" s="23"/>
      <c r="E32" s="24">
        <v>816.49</v>
      </c>
      <c r="F32" s="25">
        <v>816.49</v>
      </c>
      <c r="G32" s="26">
        <f t="shared" ref="G32:G41" si="5">E32-F32</f>
        <v>0</v>
      </c>
    </row>
    <row r="33" spans="1:9">
      <c r="A33" s="21"/>
      <c r="B33" s="22"/>
      <c r="C33" s="45" t="s">
        <v>71</v>
      </c>
      <c r="D33" s="45"/>
      <c r="E33" s="46">
        <f>E34</f>
        <v>10000</v>
      </c>
      <c r="F33" s="47">
        <f>F34</f>
        <v>0</v>
      </c>
      <c r="G33" s="48">
        <f t="shared" ref="G33" si="6">E33-F33</f>
        <v>10000</v>
      </c>
    </row>
    <row r="34" spans="1:9">
      <c r="A34" s="21" t="s">
        <v>44</v>
      </c>
      <c r="B34" s="22"/>
      <c r="C34" s="23" t="s">
        <v>41</v>
      </c>
      <c r="D34" s="23"/>
      <c r="E34" s="24">
        <v>10000</v>
      </c>
      <c r="F34" s="25">
        <v>0</v>
      </c>
      <c r="G34" s="26">
        <f t="shared" si="5"/>
        <v>10000</v>
      </c>
    </row>
    <row r="35" spans="1:9">
      <c r="A35" s="21"/>
      <c r="B35" s="22"/>
      <c r="C35" s="45" t="s">
        <v>70</v>
      </c>
      <c r="D35" s="45"/>
      <c r="E35" s="46">
        <v>2016</v>
      </c>
      <c r="F35" s="46">
        <f>F36</f>
        <v>1901</v>
      </c>
      <c r="G35" s="48">
        <f t="shared" ref="G35" si="7">E35-F35</f>
        <v>115</v>
      </c>
    </row>
    <row r="36" spans="1:9">
      <c r="A36" s="21" t="s">
        <v>44</v>
      </c>
      <c r="B36" s="22"/>
      <c r="C36" s="23" t="s">
        <v>46</v>
      </c>
      <c r="D36" s="23"/>
      <c r="E36" s="24">
        <v>2016</v>
      </c>
      <c r="F36" s="25">
        <v>1901</v>
      </c>
      <c r="G36" s="26">
        <f t="shared" si="5"/>
        <v>115</v>
      </c>
    </row>
    <row r="37" spans="1:9">
      <c r="A37" s="21"/>
      <c r="B37" s="22"/>
      <c r="C37" s="61" t="s">
        <v>88</v>
      </c>
      <c r="D37" s="56"/>
      <c r="E37" s="46">
        <f>E38</f>
        <v>30000</v>
      </c>
      <c r="F37" s="51">
        <f>F38</f>
        <v>30000</v>
      </c>
      <c r="G37" s="48">
        <f>G38</f>
        <v>0</v>
      </c>
    </row>
    <row r="38" spans="1:9">
      <c r="A38" s="21" t="s">
        <v>27</v>
      </c>
      <c r="B38" s="22"/>
      <c r="C38" s="55" t="s">
        <v>89</v>
      </c>
      <c r="D38" s="56"/>
      <c r="E38" s="24">
        <v>30000</v>
      </c>
      <c r="F38" s="50">
        <v>30000</v>
      </c>
      <c r="G38" s="26">
        <f>E38-F38</f>
        <v>0</v>
      </c>
    </row>
    <row r="39" spans="1:9">
      <c r="A39" s="21"/>
      <c r="B39" s="22"/>
      <c r="C39" s="45" t="s">
        <v>68</v>
      </c>
      <c r="D39" s="49"/>
      <c r="E39" s="46">
        <f>E40+E41+E42</f>
        <v>10945</v>
      </c>
      <c r="F39" s="46">
        <f>F40+F41+F42</f>
        <v>0</v>
      </c>
      <c r="G39" s="48">
        <f>SUM(G40:G42)</f>
        <v>10945</v>
      </c>
    </row>
    <row r="40" spans="1:9">
      <c r="A40" s="21" t="s">
        <v>17</v>
      </c>
      <c r="B40" s="22"/>
      <c r="C40" s="23" t="s">
        <v>60</v>
      </c>
      <c r="D40" s="31"/>
      <c r="E40" s="24">
        <v>6409</v>
      </c>
      <c r="F40" s="25">
        <v>0</v>
      </c>
      <c r="G40" s="26">
        <f t="shared" si="5"/>
        <v>6409</v>
      </c>
    </row>
    <row r="41" spans="1:9">
      <c r="A41" s="21" t="s">
        <v>19</v>
      </c>
      <c r="B41" s="22"/>
      <c r="C41" s="23" t="s">
        <v>61</v>
      </c>
      <c r="D41" s="31"/>
      <c r="E41" s="24">
        <v>1936</v>
      </c>
      <c r="F41" s="25">
        <v>0</v>
      </c>
      <c r="G41" s="26">
        <f t="shared" si="5"/>
        <v>1936</v>
      </c>
    </row>
    <row r="42" spans="1:9" ht="22.5">
      <c r="A42" s="21" t="s">
        <v>56</v>
      </c>
      <c r="B42" s="22"/>
      <c r="C42" s="23" t="s">
        <v>50</v>
      </c>
      <c r="D42" s="31"/>
      <c r="E42" s="24">
        <v>2600</v>
      </c>
      <c r="F42" s="25">
        <v>0</v>
      </c>
      <c r="G42" s="26">
        <f t="shared" si="1"/>
        <v>2600</v>
      </c>
    </row>
    <row r="43" spans="1:9">
      <c r="A43" s="21"/>
      <c r="B43" s="22"/>
      <c r="C43" s="45" t="s">
        <v>69</v>
      </c>
      <c r="D43" s="45"/>
      <c r="E43" s="46">
        <f>E44+E45+E46+E47</f>
        <v>434357</v>
      </c>
      <c r="F43" s="46">
        <f>F44+F45+F46+F47</f>
        <v>434357</v>
      </c>
      <c r="G43" s="48">
        <f>G44+G45+G46+G47</f>
        <v>0</v>
      </c>
    </row>
    <row r="44" spans="1:9">
      <c r="A44" s="21" t="s">
        <v>17</v>
      </c>
      <c r="B44" s="22"/>
      <c r="C44" s="23" t="s">
        <v>37</v>
      </c>
      <c r="D44" s="23"/>
      <c r="E44" s="24">
        <v>295616</v>
      </c>
      <c r="F44" s="25">
        <v>295616</v>
      </c>
      <c r="G44" s="26">
        <f t="shared" si="1"/>
        <v>0</v>
      </c>
      <c r="H44" s="29"/>
    </row>
    <row r="45" spans="1:9">
      <c r="A45" s="21" t="s">
        <v>19</v>
      </c>
      <c r="B45" s="22"/>
      <c r="C45" s="23" t="s">
        <v>38</v>
      </c>
      <c r="D45" s="23"/>
      <c r="E45" s="24">
        <v>89276</v>
      </c>
      <c r="F45" s="25">
        <v>89276</v>
      </c>
      <c r="G45" s="26">
        <f t="shared" si="1"/>
        <v>0</v>
      </c>
      <c r="I45" s="30"/>
    </row>
    <row r="46" spans="1:9" ht="22.5">
      <c r="A46" s="21" t="s">
        <v>56</v>
      </c>
      <c r="B46" s="22"/>
      <c r="C46" s="23" t="s">
        <v>51</v>
      </c>
      <c r="D46" s="31"/>
      <c r="E46" s="24">
        <v>2101</v>
      </c>
      <c r="F46" s="25">
        <v>2101</v>
      </c>
      <c r="G46" s="26">
        <v>0</v>
      </c>
      <c r="I46" s="30"/>
    </row>
    <row r="47" spans="1:9">
      <c r="A47" s="21" t="s">
        <v>29</v>
      </c>
      <c r="B47" s="22"/>
      <c r="C47" s="23" t="s">
        <v>117</v>
      </c>
      <c r="D47" s="31"/>
      <c r="E47" s="24">
        <v>47364</v>
      </c>
      <c r="F47" s="25">
        <v>47364</v>
      </c>
      <c r="G47" s="26">
        <f t="shared" si="1"/>
        <v>0</v>
      </c>
    </row>
    <row r="48" spans="1:9">
      <c r="A48" s="21"/>
      <c r="B48" s="22"/>
      <c r="C48" s="61" t="s">
        <v>90</v>
      </c>
      <c r="D48" s="62"/>
      <c r="E48" s="46">
        <v>13200</v>
      </c>
      <c r="F48" s="51">
        <f>F49</f>
        <v>13200</v>
      </c>
      <c r="G48" s="53">
        <f t="shared" si="1"/>
        <v>0</v>
      </c>
    </row>
    <row r="49" spans="1:7" ht="13.5" customHeight="1">
      <c r="A49" s="21" t="s">
        <v>92</v>
      </c>
      <c r="B49" s="22"/>
      <c r="C49" s="55" t="s">
        <v>91</v>
      </c>
      <c r="D49" s="56"/>
      <c r="E49" s="24">
        <v>13200</v>
      </c>
      <c r="F49" s="50">
        <v>13200</v>
      </c>
      <c r="G49" s="52">
        <f t="shared" si="1"/>
        <v>0</v>
      </c>
    </row>
    <row r="50" spans="1:7" ht="13.5" customHeight="1">
      <c r="A50" s="21"/>
      <c r="B50" s="22"/>
      <c r="C50" s="61" t="s">
        <v>94</v>
      </c>
      <c r="D50" s="62"/>
      <c r="E50" s="46">
        <f>E51+E52+E53+E54</f>
        <v>156737</v>
      </c>
      <c r="F50" s="51">
        <f>F51+F52+F53+F54</f>
        <v>156737</v>
      </c>
      <c r="G50" s="53">
        <f>G51+G52+G53+G54</f>
        <v>0</v>
      </c>
    </row>
    <row r="51" spans="1:7" ht="13.5" customHeight="1">
      <c r="A51" s="21" t="s">
        <v>27</v>
      </c>
      <c r="B51" s="22"/>
      <c r="C51" s="55" t="s">
        <v>93</v>
      </c>
      <c r="D51" s="56"/>
      <c r="E51" s="24">
        <v>40594</v>
      </c>
      <c r="F51" s="50">
        <v>40594</v>
      </c>
      <c r="G51" s="52">
        <f t="shared" si="1"/>
        <v>0</v>
      </c>
    </row>
    <row r="52" spans="1:7" ht="13.5" customHeight="1">
      <c r="A52" s="21" t="s">
        <v>29</v>
      </c>
      <c r="B52" s="22"/>
      <c r="C52" s="55" t="s">
        <v>95</v>
      </c>
      <c r="D52" s="56"/>
      <c r="E52" s="24">
        <v>36000</v>
      </c>
      <c r="F52" s="50">
        <v>36000</v>
      </c>
      <c r="G52" s="52">
        <f t="shared" si="1"/>
        <v>0</v>
      </c>
    </row>
    <row r="53" spans="1:7" ht="24.75" customHeight="1">
      <c r="A53" s="21" t="s">
        <v>56</v>
      </c>
      <c r="B53" s="22"/>
      <c r="C53" s="55" t="s">
        <v>96</v>
      </c>
      <c r="D53" s="56"/>
      <c r="E53" s="24">
        <v>36143</v>
      </c>
      <c r="F53" s="50">
        <v>36143</v>
      </c>
      <c r="G53" s="52">
        <f t="shared" si="1"/>
        <v>0</v>
      </c>
    </row>
    <row r="54" spans="1:7" ht="13.5" customHeight="1">
      <c r="A54" s="21" t="s">
        <v>44</v>
      </c>
      <c r="B54" s="22"/>
      <c r="C54" s="55" t="s">
        <v>97</v>
      </c>
      <c r="D54" s="56"/>
      <c r="E54" s="24">
        <v>44000</v>
      </c>
      <c r="F54" s="50">
        <v>44000</v>
      </c>
      <c r="G54" s="52">
        <f t="shared" si="1"/>
        <v>0</v>
      </c>
    </row>
    <row r="55" spans="1:7" ht="12.75" customHeight="1">
      <c r="A55" s="21"/>
      <c r="B55" s="22"/>
      <c r="C55" s="45" t="s">
        <v>84</v>
      </c>
      <c r="D55" s="45"/>
      <c r="E55" s="46">
        <f>E56+E57</f>
        <v>346676.83999999997</v>
      </c>
      <c r="F55" s="46">
        <f>F56+F57</f>
        <v>215065.83</v>
      </c>
      <c r="G55" s="53">
        <f t="shared" ref="G55" si="8">SUM(G56:G57)</f>
        <v>131611.01</v>
      </c>
    </row>
    <row r="56" spans="1:7">
      <c r="A56" s="21" t="s">
        <v>29</v>
      </c>
      <c r="B56" s="22"/>
      <c r="C56" s="23" t="s">
        <v>54</v>
      </c>
      <c r="D56" s="23"/>
      <c r="E56" s="24">
        <v>246676.84</v>
      </c>
      <c r="F56" s="25">
        <v>215065.83</v>
      </c>
      <c r="G56" s="26">
        <f>E56-F56</f>
        <v>31611.010000000009</v>
      </c>
    </row>
    <row r="57" spans="1:7" ht="22.5">
      <c r="A57" s="21" t="s">
        <v>56</v>
      </c>
      <c r="B57" s="22"/>
      <c r="C57" s="23" t="s">
        <v>85</v>
      </c>
      <c r="D57" s="23"/>
      <c r="E57" s="24">
        <v>100000</v>
      </c>
      <c r="F57" s="25">
        <v>0</v>
      </c>
      <c r="G57" s="26">
        <f t="shared" ref="G57:G66" si="9">E57-F57</f>
        <v>100000</v>
      </c>
    </row>
    <row r="58" spans="1:7">
      <c r="A58" s="21"/>
      <c r="B58" s="22"/>
      <c r="C58" s="45" t="s">
        <v>109</v>
      </c>
      <c r="D58" s="45"/>
      <c r="E58" s="46">
        <v>124594</v>
      </c>
      <c r="F58" s="47">
        <v>124594</v>
      </c>
      <c r="G58" s="48">
        <f>G59</f>
        <v>0</v>
      </c>
    </row>
    <row r="59" spans="1:7">
      <c r="A59" s="21" t="s">
        <v>29</v>
      </c>
      <c r="B59" s="22"/>
      <c r="C59" s="23" t="s">
        <v>108</v>
      </c>
      <c r="D59" s="23"/>
      <c r="E59" s="24">
        <v>124594</v>
      </c>
      <c r="F59" s="25">
        <v>124594</v>
      </c>
      <c r="G59" s="26">
        <f t="shared" si="9"/>
        <v>0</v>
      </c>
    </row>
    <row r="60" spans="1:7" ht="12.75" customHeight="1">
      <c r="A60" s="21"/>
      <c r="B60" s="22"/>
      <c r="C60" s="61" t="s">
        <v>110</v>
      </c>
      <c r="D60" s="62"/>
      <c r="E60" s="46">
        <f>E61+E62</f>
        <v>219600</v>
      </c>
      <c r="F60" s="47">
        <f>F61+F62</f>
        <v>219600</v>
      </c>
      <c r="G60" s="48">
        <f>G61+G62</f>
        <v>0</v>
      </c>
    </row>
    <row r="61" spans="1:7" ht="12.75" customHeight="1">
      <c r="A61" s="21" t="s">
        <v>29</v>
      </c>
      <c r="B61" s="22"/>
      <c r="C61" s="55" t="s">
        <v>118</v>
      </c>
      <c r="D61" s="56"/>
      <c r="E61" s="24">
        <v>87860</v>
      </c>
      <c r="F61" s="47">
        <v>87860</v>
      </c>
      <c r="G61" s="48"/>
    </row>
    <row r="62" spans="1:7" ht="22.5" customHeight="1">
      <c r="A62" s="21" t="s">
        <v>56</v>
      </c>
      <c r="B62" s="22"/>
      <c r="C62" s="55" t="s">
        <v>119</v>
      </c>
      <c r="D62" s="56"/>
      <c r="E62" s="24">
        <v>131740</v>
      </c>
      <c r="F62" s="25">
        <v>131740</v>
      </c>
      <c r="G62" s="26">
        <f>E62-F62</f>
        <v>0</v>
      </c>
    </row>
    <row r="63" spans="1:7" ht="17.25" customHeight="1">
      <c r="A63" s="21"/>
      <c r="B63" s="22"/>
      <c r="C63" s="61" t="s">
        <v>98</v>
      </c>
      <c r="D63" s="62"/>
      <c r="E63" s="46">
        <f>E64</f>
        <v>1136602</v>
      </c>
      <c r="F63" s="47">
        <f>F64</f>
        <v>1136602</v>
      </c>
      <c r="G63" s="48">
        <f>G64</f>
        <v>0</v>
      </c>
    </row>
    <row r="64" spans="1:7" ht="16.5" customHeight="1">
      <c r="A64" s="21" t="s">
        <v>92</v>
      </c>
      <c r="B64" s="22"/>
      <c r="C64" s="55" t="s">
        <v>99</v>
      </c>
      <c r="D64" s="56"/>
      <c r="E64" s="24">
        <v>1136602</v>
      </c>
      <c r="F64" s="25">
        <v>1136602</v>
      </c>
      <c r="G64" s="26">
        <f t="shared" si="9"/>
        <v>0</v>
      </c>
    </row>
    <row r="65" spans="1:7" ht="13.5" customHeight="1">
      <c r="A65" s="21"/>
      <c r="B65" s="22"/>
      <c r="C65" s="61" t="s">
        <v>100</v>
      </c>
      <c r="D65" s="62"/>
      <c r="E65" s="46">
        <f>E66</f>
        <v>167860.53</v>
      </c>
      <c r="F65" s="47">
        <f>F66</f>
        <v>167860.53</v>
      </c>
      <c r="G65" s="48">
        <f t="shared" si="9"/>
        <v>0</v>
      </c>
    </row>
    <row r="66" spans="1:7" ht="12.75" customHeight="1">
      <c r="A66" s="21" t="s">
        <v>27</v>
      </c>
      <c r="B66" s="22"/>
      <c r="C66" s="55" t="s">
        <v>101</v>
      </c>
      <c r="D66" s="56"/>
      <c r="E66" s="24">
        <v>167860.53</v>
      </c>
      <c r="F66" s="25">
        <v>167860.53</v>
      </c>
      <c r="G66" s="26">
        <f t="shared" si="9"/>
        <v>0</v>
      </c>
    </row>
    <row r="67" spans="1:7" ht="14.25" customHeight="1">
      <c r="A67" s="21"/>
      <c r="B67" s="22"/>
      <c r="C67" s="45" t="s">
        <v>86</v>
      </c>
      <c r="D67" s="45"/>
      <c r="E67" s="46">
        <v>0</v>
      </c>
      <c r="F67" s="47">
        <f>F68</f>
        <v>0</v>
      </c>
      <c r="G67" s="48">
        <f t="shared" ref="G67" si="10">E67-F67</f>
        <v>0</v>
      </c>
    </row>
    <row r="68" spans="1:7">
      <c r="A68" s="21" t="s">
        <v>27</v>
      </c>
      <c r="B68" s="22" t="s">
        <v>0</v>
      </c>
      <c r="C68" s="23" t="s">
        <v>87</v>
      </c>
      <c r="D68" s="23"/>
      <c r="E68" s="24">
        <v>0</v>
      </c>
      <c r="F68" s="25">
        <v>0</v>
      </c>
      <c r="G68" s="26">
        <f t="shared" ref="G68" si="11">E68-F68</f>
        <v>0</v>
      </c>
    </row>
    <row r="69" spans="1:7">
      <c r="A69" s="21"/>
      <c r="B69" s="22"/>
      <c r="C69" s="45" t="s">
        <v>76</v>
      </c>
      <c r="D69" s="45"/>
      <c r="E69" s="46">
        <f>E70+E71+E72+E73+E74</f>
        <v>1233548.8999999999</v>
      </c>
      <c r="F69" s="46">
        <f>F70+F71+F72+F73+F74</f>
        <v>1221571.51</v>
      </c>
      <c r="G69" s="48">
        <f>SUM(G70:G74)</f>
        <v>11977.39</v>
      </c>
    </row>
    <row r="70" spans="1:7">
      <c r="A70" s="21" t="s">
        <v>17</v>
      </c>
      <c r="B70" s="22" t="s">
        <v>0</v>
      </c>
      <c r="C70" s="23" t="s">
        <v>35</v>
      </c>
      <c r="D70" s="23"/>
      <c r="E70" s="24">
        <v>430583.2</v>
      </c>
      <c r="F70" s="25">
        <v>430583.2</v>
      </c>
      <c r="G70" s="26">
        <f t="shared" si="1"/>
        <v>0</v>
      </c>
    </row>
    <row r="71" spans="1:7" ht="12" customHeight="1">
      <c r="A71" s="21" t="s">
        <v>19</v>
      </c>
      <c r="B71" s="22" t="s">
        <v>0</v>
      </c>
      <c r="C71" s="23" t="s">
        <v>36</v>
      </c>
      <c r="D71" s="23"/>
      <c r="E71" s="24">
        <v>130036</v>
      </c>
      <c r="F71" s="25">
        <v>128660.86</v>
      </c>
      <c r="G71" s="26">
        <f t="shared" si="1"/>
        <v>1375.1399999999994</v>
      </c>
    </row>
    <row r="72" spans="1:7" ht="12" customHeight="1">
      <c r="A72" s="21" t="s">
        <v>27</v>
      </c>
      <c r="B72" s="22" t="s">
        <v>0</v>
      </c>
      <c r="C72" s="23" t="s">
        <v>64</v>
      </c>
      <c r="D72" s="23"/>
      <c r="E72" s="24">
        <v>0</v>
      </c>
      <c r="F72" s="25">
        <v>0</v>
      </c>
      <c r="G72" s="26">
        <f t="shared" ref="G72" si="12">E72-F72</f>
        <v>0</v>
      </c>
    </row>
    <row r="73" spans="1:7" ht="24" customHeight="1">
      <c r="A73" s="21" t="s">
        <v>56</v>
      </c>
      <c r="B73" s="22" t="s">
        <v>0</v>
      </c>
      <c r="C73" s="23" t="s">
        <v>65</v>
      </c>
      <c r="D73" s="23"/>
      <c r="E73" s="24">
        <v>188579.7</v>
      </c>
      <c r="F73" s="25">
        <v>188579.7</v>
      </c>
      <c r="G73" s="26">
        <f t="shared" ref="G73" si="13">E73-F73</f>
        <v>0</v>
      </c>
    </row>
    <row r="74" spans="1:7">
      <c r="A74" s="21" t="s">
        <v>25</v>
      </c>
      <c r="B74" s="22" t="s">
        <v>0</v>
      </c>
      <c r="C74" s="23" t="s">
        <v>63</v>
      </c>
      <c r="D74" s="23"/>
      <c r="E74" s="24">
        <v>484350</v>
      </c>
      <c r="F74" s="25">
        <v>473747.75</v>
      </c>
      <c r="G74" s="26">
        <f t="shared" si="1"/>
        <v>10602.25</v>
      </c>
    </row>
    <row r="75" spans="1:7">
      <c r="A75" s="21"/>
      <c r="B75" s="22"/>
      <c r="C75" s="45" t="s">
        <v>75</v>
      </c>
      <c r="D75" s="45"/>
      <c r="E75" s="46">
        <f>E76+E77+E78</f>
        <v>57000</v>
      </c>
      <c r="F75" s="46">
        <f>F76+F77+F78</f>
        <v>53000</v>
      </c>
      <c r="G75" s="48">
        <f>E75-F75</f>
        <v>4000</v>
      </c>
    </row>
    <row r="76" spans="1:7">
      <c r="A76" s="21" t="s">
        <v>115</v>
      </c>
      <c r="B76" s="22"/>
      <c r="C76" s="23" t="s">
        <v>116</v>
      </c>
      <c r="D76" s="23"/>
      <c r="E76" s="24">
        <v>45000</v>
      </c>
      <c r="F76" s="25">
        <v>45000</v>
      </c>
      <c r="G76" s="26">
        <f>E76-F76</f>
        <v>0</v>
      </c>
    </row>
    <row r="77" spans="1:7">
      <c r="A77" s="21" t="s">
        <v>27</v>
      </c>
      <c r="B77" s="22" t="s">
        <v>0</v>
      </c>
      <c r="C77" s="23" t="s">
        <v>62</v>
      </c>
      <c r="D77" s="23"/>
      <c r="E77" s="24">
        <v>8000</v>
      </c>
      <c r="F77" s="25">
        <v>8000</v>
      </c>
      <c r="G77" s="26">
        <v>0</v>
      </c>
    </row>
    <row r="78" spans="1:7">
      <c r="A78" s="21" t="s">
        <v>45</v>
      </c>
      <c r="B78" s="22" t="s">
        <v>0</v>
      </c>
      <c r="C78" s="31" t="s">
        <v>42</v>
      </c>
      <c r="D78" s="23"/>
      <c r="E78" s="24">
        <v>4000</v>
      </c>
      <c r="F78" s="25">
        <v>0</v>
      </c>
      <c r="G78" s="26">
        <f t="shared" ref="G78:G81" si="14">E78-F78</f>
        <v>4000</v>
      </c>
    </row>
    <row r="79" spans="1:7">
      <c r="A79" s="21"/>
      <c r="B79" s="22"/>
      <c r="C79" s="45" t="s">
        <v>112</v>
      </c>
      <c r="D79" s="45"/>
      <c r="E79" s="46">
        <v>7500</v>
      </c>
      <c r="F79" s="47">
        <f>F80</f>
        <v>7247.12</v>
      </c>
      <c r="G79" s="48">
        <f t="shared" ref="G79:G80" si="15">E79-F79</f>
        <v>252.88000000000011</v>
      </c>
    </row>
    <row r="80" spans="1:7" ht="22.5">
      <c r="A80" s="21" t="s">
        <v>56</v>
      </c>
      <c r="B80" s="22"/>
      <c r="C80" s="23" t="s">
        <v>113</v>
      </c>
      <c r="D80" s="23"/>
      <c r="E80" s="24">
        <v>7500</v>
      </c>
      <c r="F80" s="25">
        <v>7247.12</v>
      </c>
      <c r="G80" s="26">
        <f t="shared" si="15"/>
        <v>252.88000000000011</v>
      </c>
    </row>
    <row r="81" spans="1:7">
      <c r="A81" s="21"/>
      <c r="B81" s="22"/>
      <c r="C81" s="59" t="s">
        <v>102</v>
      </c>
      <c r="D81" s="60"/>
      <c r="E81" s="46">
        <v>9010</v>
      </c>
      <c r="F81" s="47">
        <v>0</v>
      </c>
      <c r="G81" s="48">
        <f t="shared" si="14"/>
        <v>9010</v>
      </c>
    </row>
    <row r="82" spans="1:7">
      <c r="A82" s="21" t="s">
        <v>29</v>
      </c>
      <c r="B82" s="22"/>
      <c r="C82" s="57" t="s">
        <v>103</v>
      </c>
      <c r="D82" s="58"/>
      <c r="E82" s="24">
        <v>9010</v>
      </c>
      <c r="F82" s="25">
        <v>0</v>
      </c>
      <c r="G82" s="26">
        <v>9010</v>
      </c>
    </row>
    <row r="83" spans="1:7">
      <c r="A83" s="21"/>
      <c r="B83" s="22"/>
      <c r="C83" s="59" t="s">
        <v>104</v>
      </c>
      <c r="D83" s="60"/>
      <c r="E83" s="46">
        <v>3</v>
      </c>
      <c r="F83" s="51">
        <v>0</v>
      </c>
      <c r="G83" s="48">
        <v>3</v>
      </c>
    </row>
    <row r="84" spans="1:7">
      <c r="A84" s="21"/>
      <c r="B84" s="22"/>
      <c r="C84" s="57" t="s">
        <v>105</v>
      </c>
      <c r="D84" s="58"/>
      <c r="E84" s="24">
        <v>3</v>
      </c>
      <c r="F84" s="50">
        <v>0</v>
      </c>
      <c r="G84" s="26">
        <v>3</v>
      </c>
    </row>
    <row r="85" spans="1:7">
      <c r="A85" s="21"/>
      <c r="B85" s="22"/>
      <c r="C85" s="49" t="s">
        <v>74</v>
      </c>
      <c r="D85" s="49"/>
      <c r="E85" s="46">
        <f>E86</f>
        <v>113500</v>
      </c>
      <c r="F85" s="46">
        <f>F86</f>
        <v>113500</v>
      </c>
      <c r="G85" s="48">
        <f>E85-F85</f>
        <v>0</v>
      </c>
    </row>
    <row r="86" spans="1:7" ht="13.5" customHeight="1">
      <c r="A86" s="21" t="s">
        <v>57</v>
      </c>
      <c r="B86" s="22" t="s">
        <v>0</v>
      </c>
      <c r="C86" s="31" t="s">
        <v>52</v>
      </c>
      <c r="D86" s="31"/>
      <c r="E86" s="24">
        <v>113500</v>
      </c>
      <c r="F86" s="25">
        <v>113500</v>
      </c>
      <c r="G86" s="26">
        <f t="shared" si="1"/>
        <v>0</v>
      </c>
    </row>
    <row r="87" spans="1:7" ht="13.5" customHeight="1">
      <c r="A87" s="21"/>
      <c r="B87" s="22"/>
      <c r="C87" s="49" t="s">
        <v>73</v>
      </c>
      <c r="D87" s="45"/>
      <c r="E87" s="46">
        <f>E88</f>
        <v>24000</v>
      </c>
      <c r="F87" s="46">
        <f>F88</f>
        <v>24000</v>
      </c>
      <c r="G87" s="48">
        <f t="shared" ref="G87" si="16">G88</f>
        <v>0</v>
      </c>
    </row>
    <row r="88" spans="1:7" ht="33.75">
      <c r="A88" s="21" t="s">
        <v>30</v>
      </c>
      <c r="B88" s="22"/>
      <c r="C88" s="31" t="s">
        <v>53</v>
      </c>
      <c r="D88" s="23"/>
      <c r="E88" s="24">
        <v>24000</v>
      </c>
      <c r="F88" s="25">
        <v>24000</v>
      </c>
      <c r="G88" s="26">
        <f t="shared" si="1"/>
        <v>0</v>
      </c>
    </row>
    <row r="89" spans="1:7">
      <c r="A89" s="21"/>
      <c r="B89" s="22"/>
      <c r="C89" s="45" t="s">
        <v>72</v>
      </c>
      <c r="D89" s="45"/>
      <c r="E89" s="46">
        <v>567895</v>
      </c>
      <c r="F89" s="46">
        <f>F90</f>
        <v>567895</v>
      </c>
      <c r="G89" s="48">
        <f t="shared" ref="G89" si="17">G90</f>
        <v>0</v>
      </c>
    </row>
    <row r="90" spans="1:7" ht="22.5">
      <c r="A90" s="21" t="s">
        <v>31</v>
      </c>
      <c r="B90" s="22" t="s">
        <v>0</v>
      </c>
      <c r="C90" s="23" t="s">
        <v>32</v>
      </c>
      <c r="D90" s="23"/>
      <c r="E90" s="24">
        <v>567895</v>
      </c>
      <c r="F90" s="25">
        <v>567895</v>
      </c>
      <c r="G90" s="26">
        <f t="shared" si="1"/>
        <v>0</v>
      </c>
    </row>
    <row r="91" spans="1:7" ht="26.25" customHeight="1" thickBot="1">
      <c r="A91" s="12" t="s">
        <v>33</v>
      </c>
      <c r="B91" s="32" t="s">
        <v>34</v>
      </c>
      <c r="C91" s="33"/>
      <c r="D91" s="33"/>
      <c r="E91" s="34"/>
      <c r="F91" s="35">
        <v>-31230.959999999999</v>
      </c>
      <c r="G91" s="36"/>
    </row>
    <row r="92" spans="1:7" ht="20.25" customHeight="1">
      <c r="A92" s="37"/>
      <c r="B92" s="38"/>
      <c r="C92" s="39"/>
      <c r="D92" s="39"/>
      <c r="E92" s="40"/>
      <c r="F92" s="41"/>
      <c r="G92" s="40"/>
    </row>
    <row r="93" spans="1:7" ht="87.75" hidden="1" customHeight="1">
      <c r="A93" s="4"/>
      <c r="B93" s="4"/>
      <c r="C93" s="4"/>
      <c r="D93" s="4"/>
      <c r="E93" s="4"/>
      <c r="F93" s="4"/>
      <c r="G93" s="4"/>
    </row>
    <row r="94" spans="1:7" ht="100.5" customHeight="1">
      <c r="A94" s="42"/>
      <c r="B94" s="42"/>
      <c r="C94" s="42"/>
      <c r="D94" s="42"/>
      <c r="E94" s="42"/>
      <c r="F94" s="42"/>
      <c r="G94" s="42"/>
    </row>
    <row r="95" spans="1:7" ht="5.25" customHeight="1"/>
    <row r="96" spans="1:7">
      <c r="A96" s="4"/>
      <c r="B96" s="4"/>
      <c r="C96" s="4"/>
      <c r="D96" s="4"/>
      <c r="E96" s="4"/>
      <c r="F96" s="4"/>
      <c r="G96" s="4"/>
    </row>
    <row r="97" spans="1:7">
      <c r="A97" s="4"/>
      <c r="B97" s="4"/>
      <c r="C97" s="4"/>
      <c r="D97" s="4"/>
      <c r="E97" s="4"/>
      <c r="F97" s="4"/>
      <c r="G97" s="4"/>
    </row>
    <row r="98" spans="1:7">
      <c r="A98" s="4"/>
      <c r="B98" s="4"/>
      <c r="C98" s="4"/>
      <c r="D98" s="4"/>
      <c r="E98" s="4"/>
      <c r="F98" s="4"/>
      <c r="G98" s="4"/>
    </row>
    <row r="99" spans="1:7">
      <c r="A99" s="4"/>
      <c r="B99" s="4"/>
      <c r="C99" s="4"/>
      <c r="D99" s="4"/>
      <c r="E99" s="4"/>
      <c r="F99" s="4"/>
      <c r="G99" s="4"/>
    </row>
    <row r="100" spans="1:7">
      <c r="A100" s="4"/>
      <c r="B100" s="4"/>
      <c r="C100" s="4"/>
      <c r="D100" s="4"/>
      <c r="E100" s="4"/>
      <c r="F100" s="4"/>
      <c r="G100" s="4"/>
    </row>
    <row r="101" spans="1:7">
      <c r="A101" s="4"/>
      <c r="B101" s="4"/>
      <c r="C101" s="4"/>
      <c r="D101" s="4"/>
      <c r="E101" s="4"/>
      <c r="F101" s="4"/>
      <c r="G101" s="4"/>
    </row>
    <row r="102" spans="1:7">
      <c r="A102" s="4"/>
      <c r="B102" s="4"/>
      <c r="C102" s="4"/>
      <c r="D102" s="4"/>
      <c r="E102" s="4"/>
      <c r="F102" s="4"/>
      <c r="G102" s="4"/>
    </row>
    <row r="103" spans="1:7">
      <c r="A103" s="4"/>
      <c r="B103" s="4"/>
      <c r="C103" s="4"/>
      <c r="D103" s="4"/>
      <c r="E103" s="4"/>
      <c r="F103" s="4"/>
      <c r="G103" s="4"/>
    </row>
    <row r="104" spans="1:7">
      <c r="A104" s="4"/>
      <c r="B104" s="4"/>
      <c r="C104" s="4"/>
      <c r="D104" s="4"/>
      <c r="E104" s="4"/>
      <c r="F104" s="4"/>
      <c r="G104" s="4"/>
    </row>
    <row r="105" spans="1:7">
      <c r="A105" s="4"/>
      <c r="B105" s="4"/>
      <c r="C105" s="4"/>
      <c r="D105" s="4"/>
      <c r="E105" s="4"/>
      <c r="F105" s="4"/>
      <c r="G105" s="4"/>
    </row>
    <row r="106" spans="1:7">
      <c r="A106" s="4"/>
      <c r="B106" s="4"/>
      <c r="C106" s="4"/>
      <c r="D106" s="4"/>
      <c r="E106" s="4"/>
      <c r="F106" s="4"/>
      <c r="G106" s="4"/>
    </row>
    <row r="107" spans="1:7">
      <c r="A107" s="4"/>
      <c r="B107" s="4"/>
      <c r="C107" s="4"/>
      <c r="D107" s="4"/>
      <c r="E107" s="4"/>
      <c r="F107" s="4"/>
      <c r="G107" s="4"/>
    </row>
    <row r="108" spans="1:7">
      <c r="A108" s="4"/>
      <c r="B108" s="4"/>
      <c r="C108" s="4"/>
      <c r="D108" s="4"/>
      <c r="E108" s="4"/>
      <c r="F108" s="4"/>
      <c r="G108" s="4"/>
    </row>
    <row r="109" spans="1:7">
      <c r="A109" s="4"/>
      <c r="B109" s="4"/>
      <c r="C109" s="4"/>
      <c r="D109" s="4"/>
      <c r="E109" s="4"/>
      <c r="F109" s="4"/>
      <c r="G109" s="4"/>
    </row>
    <row r="110" spans="1:7">
      <c r="A110" s="4"/>
      <c r="B110" s="4"/>
      <c r="C110" s="4"/>
      <c r="D110" s="4"/>
      <c r="E110" s="4"/>
      <c r="F110" s="4"/>
      <c r="G110" s="4"/>
    </row>
  </sheetData>
  <mergeCells count="28">
    <mergeCell ref="C6:D6"/>
    <mergeCell ref="C52:D52"/>
    <mergeCell ref="C53:D53"/>
    <mergeCell ref="C23:D23"/>
    <mergeCell ref="C54:D54"/>
    <mergeCell ref="C26:D26"/>
    <mergeCell ref="C28:D28"/>
    <mergeCell ref="C30:D30"/>
    <mergeCell ref="C31:D31"/>
    <mergeCell ref="C37:D37"/>
    <mergeCell ref="C38:D38"/>
    <mergeCell ref="C48:D48"/>
    <mergeCell ref="C49:D49"/>
    <mergeCell ref="C50:D50"/>
    <mergeCell ref="C51:D51"/>
    <mergeCell ref="C29:D29"/>
    <mergeCell ref="C27:D27"/>
    <mergeCell ref="C82:D82"/>
    <mergeCell ref="C84:D84"/>
    <mergeCell ref="C83:D83"/>
    <mergeCell ref="C65:D65"/>
    <mergeCell ref="C66:D66"/>
    <mergeCell ref="C60:D60"/>
    <mergeCell ref="C62:D62"/>
    <mergeCell ref="C63:D63"/>
    <mergeCell ref="C64:D64"/>
    <mergeCell ref="C81:D81"/>
    <mergeCell ref="C61:D61"/>
  </mergeCells>
  <pageMargins left="0.74803149606299213" right="0.35433070866141736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</dc:creator>
  <cp:lastModifiedBy>Админ</cp:lastModifiedBy>
  <cp:lastPrinted>2023-01-17T03:59:25Z</cp:lastPrinted>
  <dcterms:created xsi:type="dcterms:W3CDTF">2016-03-04T06:37:28Z</dcterms:created>
  <dcterms:modified xsi:type="dcterms:W3CDTF">2023-01-17T03:59:27Z</dcterms:modified>
</cp:coreProperties>
</file>