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ome\Downloads\"/>
    </mc:Choice>
  </mc:AlternateContent>
  <bookViews>
    <workbookView showSheetTabs="0" xWindow="0" yWindow="0" windowWidth="9300" windowHeight="4755" tabRatio="0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G198" i="1" l="1"/>
  <c r="G197" i="1"/>
  <c r="G196" i="1" s="1"/>
  <c r="G192" i="1" s="1"/>
  <c r="F196" i="1"/>
  <c r="F192" i="1" s="1"/>
  <c r="E196" i="1"/>
  <c r="E192" i="1" s="1"/>
  <c r="G184" i="1" l="1"/>
  <c r="G183" i="1" s="1"/>
  <c r="F183" i="1"/>
  <c r="E183" i="1"/>
  <c r="G182" i="1"/>
  <c r="G181" i="1" s="1"/>
  <c r="F181" i="1"/>
  <c r="E181" i="1"/>
  <c r="G180" i="1"/>
  <c r="G179" i="1" s="1"/>
  <c r="F179" i="1"/>
  <c r="E179" i="1"/>
  <c r="G178" i="1"/>
  <c r="F177" i="1"/>
  <c r="E177" i="1"/>
  <c r="G176" i="1"/>
  <c r="E175" i="1"/>
  <c r="G175" i="1" s="1"/>
  <c r="G174" i="1"/>
  <c r="G173" i="1" s="1"/>
  <c r="F173" i="1"/>
  <c r="E173" i="1"/>
  <c r="G172" i="1"/>
  <c r="F171" i="1"/>
  <c r="E171" i="1"/>
  <c r="G170" i="1"/>
  <c r="G169" i="1"/>
  <c r="G168" i="1"/>
  <c r="G167" i="1"/>
  <c r="G166" i="1"/>
  <c r="F162" i="1"/>
  <c r="E162" i="1"/>
  <c r="G161" i="1"/>
  <c r="F160" i="1"/>
  <c r="E160" i="1"/>
  <c r="G159" i="1"/>
  <c r="G158" i="1"/>
  <c r="G157" i="1"/>
  <c r="F156" i="1"/>
  <c r="E156" i="1"/>
  <c r="G155" i="1"/>
  <c r="F154" i="1"/>
  <c r="G154" i="1" s="1"/>
  <c r="G153" i="1"/>
  <c r="F152" i="1"/>
  <c r="E152" i="1"/>
  <c r="G151" i="1"/>
  <c r="E150" i="1"/>
  <c r="G150" i="1" s="1"/>
  <c r="G149" i="1"/>
  <c r="G148" i="1"/>
  <c r="F147" i="1"/>
  <c r="E147" i="1"/>
  <c r="G146" i="1"/>
  <c r="G145" i="1"/>
  <c r="G144" i="1"/>
  <c r="G143" i="1"/>
  <c r="F142" i="1"/>
  <c r="E142" i="1"/>
  <c r="G141" i="1"/>
  <c r="G140" i="1"/>
  <c r="G139" i="1"/>
  <c r="G138" i="1"/>
  <c r="F137" i="1"/>
  <c r="E137" i="1"/>
  <c r="G136" i="1"/>
  <c r="G135" i="1"/>
  <c r="G134" i="1"/>
  <c r="F133" i="1"/>
  <c r="E133" i="1"/>
  <c r="G132" i="1"/>
  <c r="F131" i="1"/>
  <c r="E131" i="1"/>
  <c r="G130" i="1"/>
  <c r="F129" i="1"/>
  <c r="E129" i="1"/>
  <c r="G128" i="1"/>
  <c r="E127" i="1"/>
  <c r="G127" i="1" s="1"/>
  <c r="G126" i="1"/>
  <c r="F125" i="1"/>
  <c r="E125" i="1"/>
  <c r="G124" i="1"/>
  <c r="G123" i="1"/>
  <c r="G122" i="1"/>
  <c r="G121" i="1"/>
  <c r="G120" i="1"/>
  <c r="G119" i="1"/>
  <c r="G118" i="1"/>
  <c r="G117" i="1"/>
  <c r="G116" i="1"/>
  <c r="G115" i="1"/>
  <c r="G114" i="1"/>
  <c r="G113" i="1"/>
  <c r="G112" i="1"/>
  <c r="G111" i="1"/>
  <c r="G110" i="1"/>
  <c r="G109" i="1"/>
  <c r="G108" i="1"/>
  <c r="G107" i="1"/>
  <c r="F106" i="1"/>
  <c r="E106" i="1"/>
  <c r="G105" i="1"/>
  <c r="G104" i="1"/>
  <c r="G103" i="1"/>
  <c r="F102" i="1"/>
  <c r="E102" i="1"/>
  <c r="E100" i="1" l="1"/>
  <c r="F100" i="1"/>
  <c r="G100" i="1" s="1"/>
  <c r="G106" i="1"/>
  <c r="G125" i="1"/>
  <c r="G129" i="1"/>
  <c r="G133" i="1"/>
  <c r="G156" i="1"/>
  <c r="G177" i="1"/>
  <c r="G165" i="1" s="1"/>
  <c r="G102" i="1"/>
  <c r="G131" i="1"/>
  <c r="G137" i="1"/>
  <c r="G142" i="1"/>
  <c r="G147" i="1"/>
  <c r="G152" i="1"/>
  <c r="G160" i="1"/>
  <c r="G171" i="1"/>
  <c r="G164" i="1" s="1"/>
  <c r="G163" i="1" l="1"/>
  <c r="G162" i="1"/>
  <c r="G29" i="1" l="1"/>
  <c r="G33" i="1"/>
  <c r="G32" i="1"/>
  <c r="G38" i="1"/>
  <c r="F14" i="1"/>
  <c r="G30" i="1"/>
  <c r="G35" i="1"/>
  <c r="E14" i="1"/>
  <c r="G37" i="1"/>
  <c r="G28" i="1" l="1"/>
  <c r="G36" i="1" l="1"/>
  <c r="G17" i="1" l="1"/>
  <c r="G16" i="1"/>
  <c r="G18" i="1"/>
  <c r="G19" i="1"/>
  <c r="G20" i="1"/>
  <c r="G21" i="1"/>
  <c r="G22" i="1"/>
  <c r="G23" i="1"/>
  <c r="G24" i="1"/>
  <c r="G25" i="1"/>
  <c r="G26" i="1"/>
  <c r="G27" i="1"/>
  <c r="G34" i="1"/>
  <c r="G14" i="1" l="1"/>
</calcChain>
</file>

<file path=xl/sharedStrings.xml><?xml version="1.0" encoding="utf-8"?>
<sst xmlns="http://schemas.openxmlformats.org/spreadsheetml/2006/main" count="340" uniqueCount="212">
  <si>
    <t>ОТЧЕТ ОБ ИСПОЛНЕНИИ БЮДЖЕТА</t>
  </si>
  <si>
    <t>коды</t>
  </si>
  <si>
    <t xml:space="preserve">Форма по ОКУД   </t>
  </si>
  <si>
    <t>0503117</t>
  </si>
  <si>
    <t xml:space="preserve">Дата   </t>
  </si>
  <si>
    <t>Наименование органа, организующего</t>
  </si>
  <si>
    <t xml:space="preserve">по ОКПО   </t>
  </si>
  <si>
    <t>02680157</t>
  </si>
  <si>
    <t>исполнение бюджета</t>
  </si>
  <si>
    <t>Администрация Новотроицкого сельсовета Минусинского района Красноярского края</t>
  </si>
  <si>
    <t>Наименование бюджета</t>
  </si>
  <si>
    <t>Бюджет Новотроицкого сельсовета Минусинского района</t>
  </si>
  <si>
    <t xml:space="preserve">по ОКАТО  </t>
  </si>
  <si>
    <t>Периодичность</t>
  </si>
  <si>
    <t>месячная</t>
  </si>
  <si>
    <t>Единица измерения</t>
  </si>
  <si>
    <t>руб.</t>
  </si>
  <si>
    <t xml:space="preserve">по ОКЕИ   </t>
  </si>
  <si>
    <t>383</t>
  </si>
  <si>
    <t>1. Доходы бюджета</t>
  </si>
  <si>
    <t xml:space="preserve"> Наименование показателя</t>
  </si>
  <si>
    <t>Код
стро-
ки</t>
  </si>
  <si>
    <t>Код дохода
по бюджетной классификации</t>
  </si>
  <si>
    <t>Утвержденные бюджетные 
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</si>
  <si>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</si>
  <si>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</si>
  <si>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</si>
  <si>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</si>
  <si>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</si>
  <si>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</si>
  <si>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</si>
  <si>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</si>
  <si>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</si>
  <si>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010</t>
  </si>
  <si>
    <t>в том числе: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</si>
  <si>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</t>
  </si>
  <si>
    <t xml:space="preserve"> </t>
  </si>
  <si>
    <t>18210102010010000110</t>
  </si>
  <si>
    <t>Налог на доходы физических лиц с доходов, полученный физическими лицами в соответствии со статьей 228 Налогового кодекса Российской Федераци</t>
  </si>
  <si>
    <t>18210102030010000110</t>
  </si>
  <si>
    <t>Единый сельскохозяйственный налог</t>
  </si>
  <si>
    <t>18210503010010000110</t>
  </si>
  <si>
    <t>Налог на имущество физических лиц, взимаемый по ставкам, применяемым к объектам налогообложения, расположенному в границах поселения</t>
  </si>
  <si>
    <t>Земельный налог с организаций, обладающих земельным участком, расположенным в границах селских поселений</t>
  </si>
  <si>
    <t>18210606033100000110</t>
  </si>
  <si>
    <t>Земельный налог с физических лиц, обладающих земельным участком, расположенным в границах селских поселений</t>
  </si>
  <si>
    <t>18210606043100000110</t>
  </si>
  <si>
    <t>Субвенции бюджетам поселений на осуществление первичного воинского учета на территориях, где отсутствуют военные комиссариаты</t>
  </si>
  <si>
    <t>Субвенции бюджетам муниципальных образований на выполнение государственных полномочий по созданию и обеспечению деятельности административных комиссий в рамках непрограммных расходов органов судебной власти</t>
  </si>
  <si>
    <t>2. Расходы бюджета</t>
  </si>
  <si>
    <t>Код расхода
по бюджетной классификации</t>
  </si>
  <si>
    <t>Утвержденные 
бюджетные 
назначения</t>
  </si>
  <si>
    <t>Расходы бюджета - всего</t>
  </si>
  <si>
    <t>200</t>
  </si>
  <si>
    <t>-</t>
  </si>
  <si>
    <t>Результат исполнения бюджета (дефицит "-", профицит "+")</t>
  </si>
  <si>
    <t>450</t>
  </si>
  <si>
    <t>Налог на доходы физических лиц с доходов, получаемых отосуществления деятельности физическими лицами, зпрегитрированными в качестве индивидуальных препринимателей, нотариусов занимающихся частной практикой, адвокатов, учредтвших адвокатские кабинеты и других лиц, занимающихся частной практикой, адвокатов, усредивших адвокатские кабинетыи других лиц, занимающихся частной практикой в соответствии со статьей 227 Налогового кодекса Российской Федераци</t>
  </si>
  <si>
    <t>Доходы от уплаты акцизов на дизельное топливо, зачисляемые в консалидированные бюджеты субъектов РФ и местными бюджетами с учетом установленных дифференцированных нормативов отчисления в местные бюджеты</t>
  </si>
  <si>
    <t>Доходы от уплаты акцизов на  моторные масла для дизельных и карбюрпторных двигателей, подлежащие распределению между бюджетами  субъектов РФ и местными бюджетами с учетом установленных дифференцированных нормативв отчислений в местные бюджеты</t>
  </si>
  <si>
    <t>Доходы от уплаты акцизов на автомобильный бензин, производимый на территории РФ, подлежащие распределению между бюджетами  субъектов РФ и местными бюджетами с учетом установленных дифференцированных нормативв отчислений в местные бюджеты</t>
  </si>
  <si>
    <t>Доходы от уплаты акцизов на прямогонный бензин, производимый на территории РФ, подлежащие распределению между бюджетами  субъектов РФ и местными бюджетами с учетом установленных дифференцированных нормативв отчислений в местные бюджеты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</si>
  <si>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</t>
  </si>
  <si>
    <t>Дотации бюджетам сельских поселений на выравнивание бюджетной обеспеченности из краевого бюджета</t>
  </si>
  <si>
    <t>18210102020010000110</t>
  </si>
  <si>
    <t>18210601030100000110</t>
  </si>
  <si>
    <t>Субсидия бюджетам муниципальных образований</t>
  </si>
  <si>
    <t>82610804020010000110</t>
  </si>
  <si>
    <t>82611105025100000120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</si>
  <si>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</si>
  <si>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82620215001100001150</t>
  </si>
  <si>
    <t>82620235118100000150</t>
  </si>
  <si>
    <t>82620230024107514150</t>
  </si>
  <si>
    <t>82620249999100000150</t>
  </si>
  <si>
    <t>82620229999100000150</t>
  </si>
  <si>
    <t>10010302231010000110</t>
  </si>
  <si>
    <t>10010302241010000110</t>
  </si>
  <si>
    <t>10010302251010000110</t>
  </si>
  <si>
    <t>10010302261010000110</t>
  </si>
  <si>
    <t>Иные межбюджетные трансферты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</si>
  <si>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равовых актов</t>
  </si>
  <si>
    <t>82611602020020000140</t>
  </si>
  <si>
    <t>Перечисление из бюджетов сельских поселений</t>
  </si>
  <si>
    <t>86420805000100000150</t>
  </si>
  <si>
    <t xml:space="preserve">Инициативные платежи, зачисляемые в бюджеты сельских поселений (на осуществление расходов, направленных на реализацию мероприятий по поддержке местных инициатив за счет поступлений от юридических лиц)
</t>
  </si>
  <si>
    <t>82611715030100001150</t>
  </si>
  <si>
    <t xml:space="preserve">Инициативные платежи, зачисляемые в бюджеты сельских поселений (на осуществление расходов, направленных на реализацию мероприятий по поддержке местных инициатив за счет поступлений от физических лиц)
</t>
  </si>
  <si>
    <t>82611715030100002150</t>
  </si>
  <si>
    <t>82611105035100000120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</si>
  <si>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</si>
  <si>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на 01 июля 2024 г.</t>
  </si>
  <si>
    <t>01 | 07 | 24</t>
  </si>
  <si>
    <t>Невыясненные поступления, зачисляемые в бюджеты сельских поселений</t>
  </si>
  <si>
    <t>82611701050100000180</t>
  </si>
  <si>
    <t>826010219200002000000000</t>
  </si>
  <si>
    <t>Заработная плата</t>
  </si>
  <si>
    <t>826010219200002001210211</t>
  </si>
  <si>
    <t>Больничный лист</t>
  </si>
  <si>
    <t>826010219200002001210266</t>
  </si>
  <si>
    <t>Начисления на выплаты по оплате труда</t>
  </si>
  <si>
    <t>826010219200002001290213</t>
  </si>
  <si>
    <t>826010419200001000000000</t>
  </si>
  <si>
    <t>826010419200001001210211</t>
  </si>
  <si>
    <t>Командировочные расходы</t>
  </si>
  <si>
    <t>826010419200001001220212</t>
  </si>
  <si>
    <t>826010419200001001290213</t>
  </si>
  <si>
    <t>Услуги связи</t>
  </si>
  <si>
    <t>826010419200001002440221</t>
  </si>
  <si>
    <t>Коммунальные услуги</t>
  </si>
  <si>
    <t>826010419200001002440223</t>
  </si>
  <si>
    <t>Работы, услуги по содержанию имущества</t>
  </si>
  <si>
    <t>826010419200001002440225</t>
  </si>
  <si>
    <t>Прочие работы, услуги</t>
  </si>
  <si>
    <t>826010419200001002440226</t>
  </si>
  <si>
    <t>826010419200001002440227</t>
  </si>
  <si>
    <t>Увеличение стоимости основных средств</t>
  </si>
  <si>
    <t>826010419200001002440310</t>
  </si>
  <si>
    <t>Увеличение стоимости горюче-смазочных материалов</t>
  </si>
  <si>
    <t>826010419200001002440343</t>
  </si>
  <si>
    <t>Увеличение стоимости прочих оборотных запасов (материалов)</t>
  </si>
  <si>
    <t>826010419200001002440346</t>
  </si>
  <si>
    <t>Штрафы за нарушение законодательства</t>
  </si>
  <si>
    <t>826010419200001008530292</t>
  </si>
  <si>
    <t>826010419200001008530297</t>
  </si>
  <si>
    <t>826010419200001011210211</t>
  </si>
  <si>
    <t>826010419200001011210266</t>
  </si>
  <si>
    <t>826010419200001011290213</t>
  </si>
  <si>
    <t>826010419200008881210211</t>
  </si>
  <si>
    <t>826010419200008881290213</t>
  </si>
  <si>
    <t>826011119300002000000000</t>
  </si>
  <si>
    <t>Иные расходы</t>
  </si>
  <si>
    <t>826011119300002008700297</t>
  </si>
  <si>
    <t>826011319400002000000000</t>
  </si>
  <si>
    <t>826011319400002008700297</t>
  </si>
  <si>
    <t>826011319400003000000000</t>
  </si>
  <si>
    <t>826011319400003008530296</t>
  </si>
  <si>
    <t>826011319400004000000000</t>
  </si>
  <si>
    <t>826011319400004002440226</t>
  </si>
  <si>
    <t>826011319400751400000000</t>
  </si>
  <si>
    <t>826011319400751401210211</t>
  </si>
  <si>
    <t>826011319400751401290213</t>
  </si>
  <si>
    <t>826011319400751402440346</t>
  </si>
  <si>
    <t>826020319400511800000000</t>
  </si>
  <si>
    <t>826020319400511801210211</t>
  </si>
  <si>
    <t>826020319400511801290213</t>
  </si>
  <si>
    <t>826020319400511802440343</t>
  </si>
  <si>
    <t>826020319400511802440346</t>
  </si>
  <si>
    <t>826031015100S41200000000</t>
  </si>
  <si>
    <t>826031015100S41202440225</t>
  </si>
  <si>
    <t>826031015100S41202440310</t>
  </si>
  <si>
    <t>826031015100S41202440343</t>
  </si>
  <si>
    <t>826031015100S41203600296</t>
  </si>
  <si>
    <t>826040915200886600000000</t>
  </si>
  <si>
    <t>826040915200886602440225</t>
  </si>
  <si>
    <t>826040915200886602440226</t>
  </si>
  <si>
    <t>826040915200S50900000000</t>
  </si>
  <si>
    <t>826040915200S50902440225</t>
  </si>
  <si>
    <t>826041215400889100000000</t>
  </si>
  <si>
    <t>826041215400889102440226</t>
  </si>
  <si>
    <t>826050215200886400000000</t>
  </si>
  <si>
    <t>826050215200886402440226</t>
  </si>
  <si>
    <t>826050315200886100000000</t>
  </si>
  <si>
    <t>826050315200886102440226</t>
  </si>
  <si>
    <t>826050315200886102440346</t>
  </si>
  <si>
    <t>826050315200886102470223</t>
  </si>
  <si>
    <t>826050315200886200000000</t>
  </si>
  <si>
    <t>826050315200886202440226</t>
  </si>
  <si>
    <t>826050315200886300000000</t>
  </si>
  <si>
    <t>826050315200886301110211</t>
  </si>
  <si>
    <t>826050315200886301190213</t>
  </si>
  <si>
    <t>826050315200886302440225</t>
  </si>
  <si>
    <t>826050315200886302440226</t>
  </si>
  <si>
    <t>826050315200886302440310</t>
  </si>
  <si>
    <t>826050315200886302440343</t>
  </si>
  <si>
    <t>826050315200886302440346</t>
  </si>
  <si>
    <t>Налоги, пошлины и сборы</t>
  </si>
  <si>
    <t>826050315200886308530291</t>
  </si>
  <si>
    <t>826050315200886500000000</t>
  </si>
  <si>
    <t>826050315200886502440226</t>
  </si>
  <si>
    <t>826050315200S64100000000</t>
  </si>
  <si>
    <t>826050315200S64102440310</t>
  </si>
  <si>
    <t>826050315202S64100000000</t>
  </si>
  <si>
    <t>826050315202S64102440310</t>
  </si>
  <si>
    <t>826050315203S64100000000</t>
  </si>
  <si>
    <t>826050315203S64102440310</t>
  </si>
  <si>
    <t>826080115300888300000000</t>
  </si>
  <si>
    <t>Увеличение стоимости продуктов питания</t>
  </si>
  <si>
    <t>826080115300888302440342</t>
  </si>
  <si>
    <t>826100115300822100000000</t>
  </si>
  <si>
    <t>Пенсии, пособия, выплачиваемые организациями сектора государственного управления</t>
  </si>
  <si>
    <t>826100115300822103120264</t>
  </si>
  <si>
    <t>826140315400862100000000</t>
  </si>
  <si>
    <t>Перечисления другим бюджетам бюджетной системы РФ</t>
  </si>
  <si>
    <t>826140315400862105400251</t>
  </si>
  <si>
    <t>3. Источники финансирования дефицитов бюджетов</t>
  </si>
  <si>
    <t>Код источника финансирования
дефицита бюджета
по бюджетной классификации</t>
  </si>
  <si>
    <t>Источники финансирования дефицита бюджетов - всего</t>
  </si>
  <si>
    <t>500</t>
  </si>
  <si>
    <t>Источники внутреннего финансирования дефицита бюджетов</t>
  </si>
  <si>
    <t>520</t>
  </si>
  <si>
    <t>Источники внешнего финансирования дефицита бюджетов</t>
  </si>
  <si>
    <t>620</t>
  </si>
  <si>
    <t>Изменение остатков средств</t>
  </si>
  <si>
    <t>700</t>
  </si>
  <si>
    <t>Уменьшение/увеличение прочих остатков денежных средств бюджета поселения</t>
  </si>
  <si>
    <t>82608020100100000510</t>
  </si>
  <si>
    <t>82608020100100000610</t>
  </si>
  <si>
    <t>Глава</t>
  </si>
  <si>
    <t>А.В. Семенов</t>
  </si>
  <si>
    <t>Новотроицкого сельсовета</t>
  </si>
  <si>
    <t>Главный бухгалтер</t>
  </si>
  <si>
    <t>В.Ф. Шишкина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</si>
</sst>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;[Red]\-0.00"/>
  </numFmts>
  <fonts count="9" x14ac:knownFonts="1">
    <font>
      <sz val="8"/>
      <name val="Arial"/>
      <family val="2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u/>
      <sz val="11"/>
      <name val="Arial"/>
      <family val="2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horizontal="left"/>
    </xf>
  </cellStyleXfs>
  <cellXfs count="163">
    <xf numFmtId="0" fontId="0" fillId="0" borderId="0" xfId="0" applyAlignment="1"/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0" xfId="0" applyBorder="1" applyAlignment="1">
      <alignment horizontal="center" vertical="top"/>
    </xf>
    <xf numFmtId="0" fontId="5" fillId="0" borderId="3" xfId="0" applyFont="1" applyBorder="1" applyAlignment="1">
      <alignment horizontal="center" vertical="top"/>
    </xf>
    <xf numFmtId="0" fontId="5" fillId="0" borderId="3" xfId="0" applyFont="1" applyBorder="1" applyAlignment="1">
      <alignment horizontal="centerContinuous" vertical="top"/>
    </xf>
    <xf numFmtId="0" fontId="5" fillId="0" borderId="4" xfId="0" applyFont="1" applyBorder="1" applyAlignment="1">
      <alignment horizontal="center" vertical="top"/>
    </xf>
    <xf numFmtId="0" fontId="5" fillId="0" borderId="0" xfId="0" applyFont="1" applyAlignment="1">
      <alignment vertical="top"/>
    </xf>
    <xf numFmtId="0" fontId="6" fillId="0" borderId="0" xfId="0" applyFont="1" applyAlignment="1">
      <alignment horizontal="centerContinuous" vertical="top"/>
    </xf>
    <xf numFmtId="0" fontId="0" fillId="0" borderId="0" xfId="0" applyAlignment="1">
      <alignment vertical="top"/>
    </xf>
    <xf numFmtId="0" fontId="5" fillId="0" borderId="0" xfId="0" applyFont="1" applyAlignment="1">
      <alignment horizontal="right" vertical="top"/>
    </xf>
    <xf numFmtId="0" fontId="5" fillId="0" borderId="13" xfId="0" applyFont="1" applyBorder="1" applyAlignment="1">
      <alignment horizontal="center" vertical="top"/>
    </xf>
    <xf numFmtId="0" fontId="5" fillId="0" borderId="0" xfId="0" applyFont="1" applyAlignment="1">
      <alignment horizontal="centerContinuous" vertical="top"/>
    </xf>
    <xf numFmtId="0" fontId="5" fillId="0" borderId="14" xfId="0" applyFont="1" applyBorder="1" applyAlignment="1">
      <alignment horizontal="center" vertical="top"/>
    </xf>
    <xf numFmtId="0" fontId="5" fillId="0" borderId="0" xfId="0" applyFont="1" applyAlignment="1">
      <alignment vertical="top" wrapText="1"/>
    </xf>
    <xf numFmtId="0" fontId="5" fillId="0" borderId="16" xfId="0" applyFont="1" applyBorder="1" applyAlignment="1">
      <alignment vertical="top" wrapText="1"/>
    </xf>
    <xf numFmtId="0" fontId="5" fillId="0" borderId="15" xfId="0" applyFont="1" applyBorder="1" applyAlignment="1">
      <alignment vertical="top" wrapText="1"/>
    </xf>
    <xf numFmtId="0" fontId="5" fillId="0" borderId="17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Continuous" vertical="top" wrapText="1"/>
    </xf>
    <xf numFmtId="0" fontId="5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vertical="top"/>
    </xf>
    <xf numFmtId="0" fontId="5" fillId="0" borderId="5" xfId="0" applyFont="1" applyBorder="1" applyAlignment="1">
      <alignment horizontal="center" vertical="top"/>
    </xf>
    <xf numFmtId="0" fontId="5" fillId="0" borderId="10" xfId="0" applyFont="1" applyBorder="1" applyAlignment="1">
      <alignment vertical="top" wrapText="1"/>
    </xf>
    <xf numFmtId="0" fontId="5" fillId="0" borderId="18" xfId="0" applyFont="1" applyBorder="1" applyAlignment="1">
      <alignment vertical="top" wrapText="1"/>
    </xf>
    <xf numFmtId="164" fontId="5" fillId="0" borderId="10" xfId="0" applyNumberFormat="1" applyFont="1" applyBorder="1" applyAlignment="1">
      <alignment horizontal="right" vertical="top"/>
    </xf>
    <xf numFmtId="164" fontId="5" fillId="0" borderId="12" xfId="0" applyNumberFormat="1" applyFont="1" applyBorder="1" applyAlignment="1">
      <alignment horizontal="right" vertical="top"/>
    </xf>
    <xf numFmtId="0" fontId="5" fillId="0" borderId="6" xfId="0" applyFont="1" applyBorder="1" applyAlignment="1">
      <alignment vertical="top"/>
    </xf>
    <xf numFmtId="0" fontId="5" fillId="0" borderId="7" xfId="0" applyFont="1" applyBorder="1" applyAlignment="1">
      <alignment horizontal="center" vertical="top"/>
    </xf>
    <xf numFmtId="0" fontId="5" fillId="0" borderId="2" xfId="0" applyFont="1" applyBorder="1" applyAlignment="1">
      <alignment vertical="top" wrapText="1"/>
    </xf>
    <xf numFmtId="0" fontId="5" fillId="0" borderId="19" xfId="0" applyFont="1" applyBorder="1" applyAlignment="1">
      <alignment vertical="top" wrapText="1"/>
    </xf>
    <xf numFmtId="0" fontId="5" fillId="0" borderId="9" xfId="0" applyFont="1" applyBorder="1" applyAlignment="1">
      <alignment vertical="top"/>
    </xf>
    <xf numFmtId="0" fontId="5" fillId="0" borderId="3" xfId="0" applyFont="1" applyFill="1" applyBorder="1" applyAlignment="1">
      <alignment horizontal="justify" vertical="top" wrapText="1"/>
    </xf>
    <xf numFmtId="0" fontId="5" fillId="0" borderId="20" xfId="0" applyFont="1" applyBorder="1" applyAlignment="1">
      <alignment horizontal="center" vertical="top"/>
    </xf>
    <xf numFmtId="49" fontId="5" fillId="0" borderId="21" xfId="0" applyNumberFormat="1" applyFont="1" applyBorder="1" applyAlignment="1">
      <alignment horizontal="centerContinuous" vertical="top"/>
    </xf>
    <xf numFmtId="0" fontId="5" fillId="0" borderId="21" xfId="0" applyFont="1" applyBorder="1" applyAlignment="1">
      <alignment horizontal="centerContinuous" vertical="top"/>
    </xf>
    <xf numFmtId="164" fontId="5" fillId="0" borderId="22" xfId="0" applyNumberFormat="1" applyFont="1" applyBorder="1" applyAlignment="1">
      <alignment horizontal="right" vertical="top"/>
    </xf>
    <xf numFmtId="164" fontId="5" fillId="2" borderId="22" xfId="0" applyNumberFormat="1" applyFont="1" applyFill="1" applyBorder="1" applyAlignment="1">
      <alignment horizontal="right" vertical="top"/>
    </xf>
    <xf numFmtId="164" fontId="5" fillId="0" borderId="23" xfId="0" applyNumberFormat="1" applyFont="1" applyBorder="1" applyAlignment="1">
      <alignment horizontal="right" vertical="top"/>
    </xf>
    <xf numFmtId="0" fontId="5" fillId="0" borderId="22" xfId="0" applyFont="1" applyBorder="1" applyAlignment="1">
      <alignment vertical="top" wrapText="1"/>
    </xf>
    <xf numFmtId="49" fontId="5" fillId="0" borderId="4" xfId="0" applyNumberFormat="1" applyFont="1" applyBorder="1" applyAlignment="1">
      <alignment horizontal="centerContinuous" vertical="top" wrapText="1"/>
    </xf>
    <xf numFmtId="0" fontId="5" fillId="0" borderId="24" xfId="0" applyFont="1" applyBorder="1" applyAlignment="1">
      <alignment horizontal="centerContinuous" vertical="top" wrapText="1"/>
    </xf>
    <xf numFmtId="0" fontId="5" fillId="0" borderId="0" xfId="0" applyFont="1" applyFill="1" applyBorder="1" applyAlignment="1">
      <alignment horizontal="justify" vertical="top" wrapText="1"/>
    </xf>
    <xf numFmtId="2" fontId="5" fillId="0" borderId="22" xfId="0" applyNumberFormat="1" applyFont="1" applyBorder="1" applyAlignment="1">
      <alignment horizontal="right" vertical="top"/>
    </xf>
    <xf numFmtId="0" fontId="5" fillId="0" borderId="0" xfId="0" applyNumberFormat="1" applyFont="1" applyFill="1" applyBorder="1" applyAlignment="1">
      <alignment horizontal="justify" vertical="top" wrapText="1"/>
    </xf>
    <xf numFmtId="0" fontId="5" fillId="0" borderId="0" xfId="0" applyFont="1" applyBorder="1" applyAlignment="1">
      <alignment horizontal="center" vertical="top"/>
    </xf>
    <xf numFmtId="49" fontId="5" fillId="0" borderId="0" xfId="0" applyNumberFormat="1" applyFont="1" applyBorder="1" applyAlignment="1">
      <alignment horizontal="center" vertical="top"/>
    </xf>
    <xf numFmtId="164" fontId="5" fillId="0" borderId="0" xfId="0" applyNumberFormat="1" applyFont="1" applyBorder="1" applyAlignment="1">
      <alignment horizontal="right" vertical="top"/>
    </xf>
    <xf numFmtId="2" fontId="5" fillId="0" borderId="0" xfId="0" applyNumberFormat="1" applyFont="1" applyBorder="1" applyAlignment="1">
      <alignment horizontal="right" vertical="top"/>
    </xf>
    <xf numFmtId="0" fontId="5" fillId="0" borderId="3" xfId="0" applyNumberFormat="1" applyFont="1" applyFill="1" applyBorder="1" applyAlignment="1">
      <alignment horizontal="justify" vertical="top" wrapText="1"/>
    </xf>
    <xf numFmtId="0" fontId="5" fillId="0" borderId="23" xfId="0" applyNumberFormat="1" applyFont="1" applyBorder="1" applyAlignment="1">
      <alignment horizontal="right" vertical="top"/>
    </xf>
    <xf numFmtId="2" fontId="5" fillId="2" borderId="22" xfId="0" applyNumberFormat="1" applyFont="1" applyFill="1" applyBorder="1" applyAlignment="1">
      <alignment horizontal="right" vertical="top"/>
    </xf>
    <xf numFmtId="0" fontId="1" fillId="0" borderId="0" xfId="0" applyFont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0" fillId="0" borderId="5" xfId="0" applyBorder="1" applyAlignment="1">
      <alignment horizontal="center" vertical="top"/>
    </xf>
    <xf numFmtId="0" fontId="0" fillId="0" borderId="10" xfId="0" applyBorder="1" applyAlignment="1">
      <alignment vertical="top"/>
    </xf>
    <xf numFmtId="0" fontId="0" fillId="0" borderId="10" xfId="0" applyBorder="1" applyAlignment="1">
      <alignment horizontal="right" vertical="top"/>
    </xf>
    <xf numFmtId="0" fontId="0" fillId="0" borderId="11" xfId="0" applyBorder="1" applyAlignment="1">
      <alignment horizontal="right" vertical="top"/>
    </xf>
    <xf numFmtId="0" fontId="0" fillId="0" borderId="12" xfId="0" applyBorder="1" applyAlignment="1">
      <alignment horizontal="right" vertical="top"/>
    </xf>
    <xf numFmtId="0" fontId="0" fillId="0" borderId="6" xfId="0" applyBorder="1" applyAlignment="1">
      <alignment vertical="top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vertical="top"/>
    </xf>
    <xf numFmtId="0" fontId="0" fillId="0" borderId="9" xfId="0" applyBorder="1" applyAlignment="1">
      <alignment vertical="top"/>
    </xf>
    <xf numFmtId="0" fontId="2" fillId="0" borderId="1" xfId="0" applyFont="1" applyBorder="1" applyAlignment="1">
      <alignment vertical="top" wrapText="1"/>
    </xf>
    <xf numFmtId="0" fontId="0" fillId="0" borderId="0" xfId="0" applyBorder="1" applyAlignment="1">
      <alignment vertical="top"/>
    </xf>
    <xf numFmtId="0" fontId="0" fillId="0" borderId="6" xfId="0" applyBorder="1" applyAlignment="1">
      <alignment horizontal="right" vertical="top"/>
    </xf>
    <xf numFmtId="164" fontId="0" fillId="0" borderId="8" xfId="0" applyNumberFormat="1" applyBorder="1" applyAlignment="1">
      <alignment horizontal="right" vertical="top"/>
    </xf>
    <xf numFmtId="0" fontId="0" fillId="0" borderId="9" xfId="0" applyBorder="1" applyAlignment="1">
      <alignment horizontal="right" vertical="top"/>
    </xf>
    <xf numFmtId="0" fontId="1" fillId="0" borderId="0" xfId="0" applyFont="1" applyBorder="1" applyAlignment="1">
      <alignment horizontal="center" vertical="top"/>
    </xf>
    <xf numFmtId="0" fontId="0" fillId="0" borderId="0" xfId="0" applyBorder="1" applyAlignment="1">
      <alignment horizontal="center" vertical="top" wrapText="1"/>
    </xf>
    <xf numFmtId="0" fontId="2" fillId="0" borderId="0" xfId="0" applyFont="1" applyBorder="1" applyAlignment="1">
      <alignment vertical="top" wrapText="1"/>
    </xf>
    <xf numFmtId="0" fontId="0" fillId="0" borderId="0" xfId="0" applyBorder="1" applyAlignment="1">
      <alignment horizontal="right" vertical="top"/>
    </xf>
    <xf numFmtId="0" fontId="1" fillId="0" borderId="0" xfId="0" applyFont="1" applyBorder="1" applyAlignment="1">
      <alignment vertical="top"/>
    </xf>
    <xf numFmtId="0" fontId="2" fillId="0" borderId="0" xfId="0" applyFont="1" applyBorder="1" applyAlignment="1">
      <alignment vertical="top"/>
    </xf>
    <xf numFmtId="0" fontId="1" fillId="0" borderId="0" xfId="0" applyFont="1" applyBorder="1" applyAlignment="1">
      <alignment vertical="top" wrapText="1"/>
    </xf>
    <xf numFmtId="0" fontId="5" fillId="2" borderId="22" xfId="0" applyFont="1" applyFill="1" applyBorder="1" applyAlignment="1">
      <alignment vertical="top" wrapText="1"/>
    </xf>
    <xf numFmtId="49" fontId="5" fillId="0" borderId="21" xfId="0" applyNumberFormat="1" applyFont="1" applyFill="1" applyBorder="1" applyAlignment="1">
      <alignment horizontal="centerContinuous" vertical="top"/>
    </xf>
    <xf numFmtId="164" fontId="5" fillId="0" borderId="3" xfId="0" applyNumberFormat="1" applyFont="1" applyBorder="1" applyAlignment="1">
      <alignment horizontal="right" vertical="top"/>
    </xf>
    <xf numFmtId="2" fontId="5" fillId="2" borderId="3" xfId="0" applyNumberFormat="1" applyFont="1" applyFill="1" applyBorder="1" applyAlignment="1">
      <alignment horizontal="right" vertical="top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Continuous" vertical="top"/>
    </xf>
    <xf numFmtId="0" fontId="4" fillId="0" borderId="3" xfId="0" applyFont="1" applyBorder="1" applyAlignment="1">
      <alignment vertical="top" wrapText="1"/>
    </xf>
    <xf numFmtId="0" fontId="5" fillId="0" borderId="2" xfId="0" applyFont="1" applyBorder="1" applyAlignment="1">
      <alignment vertical="top"/>
    </xf>
    <xf numFmtId="0" fontId="5" fillId="0" borderId="19" xfId="0" applyFont="1" applyBorder="1" applyAlignment="1">
      <alignment vertical="top"/>
    </xf>
    <xf numFmtId="0" fontId="5" fillId="0" borderId="8" xfId="0" applyFont="1" applyBorder="1" applyAlignment="1">
      <alignment vertical="top"/>
    </xf>
    <xf numFmtId="0" fontId="7" fillId="0" borderId="22" xfId="0" applyFont="1" applyBorder="1" applyAlignment="1">
      <alignment vertical="top" wrapText="1"/>
    </xf>
    <xf numFmtId="0" fontId="7" fillId="0" borderId="20" xfId="0" applyFont="1" applyBorder="1" applyAlignment="1">
      <alignment horizontal="center" vertical="top"/>
    </xf>
    <xf numFmtId="49" fontId="7" fillId="0" borderId="22" xfId="0" applyNumberFormat="1" applyFont="1" applyBorder="1" applyAlignment="1">
      <alignment horizontal="centerContinuous" vertical="top"/>
    </xf>
    <xf numFmtId="164" fontId="7" fillId="0" borderId="22" xfId="0" applyNumberFormat="1" applyFont="1" applyBorder="1" applyAlignment="1">
      <alignment horizontal="right" vertical="top"/>
    </xf>
    <xf numFmtId="164" fontId="7" fillId="0" borderId="23" xfId="0" applyNumberFormat="1" applyFont="1" applyBorder="1" applyAlignment="1">
      <alignment horizontal="right" vertical="top"/>
    </xf>
    <xf numFmtId="49" fontId="5" fillId="0" borderId="22" xfId="0" applyNumberFormat="1" applyFont="1" applyBorder="1" applyAlignment="1">
      <alignment horizontal="centerContinuous" vertical="top"/>
    </xf>
    <xf numFmtId="2" fontId="5" fillId="0" borderId="21" xfId="0" applyNumberFormat="1" applyFont="1" applyBorder="1" applyAlignment="1">
      <alignment horizontal="right" vertical="top"/>
    </xf>
    <xf numFmtId="2" fontId="8" fillId="0" borderId="21" xfId="0" applyNumberFormat="1" applyFont="1" applyBorder="1" applyAlignment="1">
      <alignment horizontal="right" vertical="top"/>
    </xf>
    <xf numFmtId="49" fontId="5" fillId="0" borderId="22" xfId="0" applyNumberFormat="1" applyFont="1" applyFill="1" applyBorder="1" applyAlignment="1">
      <alignment horizontal="centerContinuous" vertical="top"/>
    </xf>
    <xf numFmtId="2" fontId="7" fillId="0" borderId="21" xfId="0" applyNumberFormat="1" applyFont="1" applyBorder="1" applyAlignment="1">
      <alignment horizontal="right" vertical="top"/>
    </xf>
    <xf numFmtId="49" fontId="7" fillId="2" borderId="22" xfId="0" applyNumberFormat="1" applyFont="1" applyFill="1" applyBorder="1" applyAlignment="1">
      <alignment horizontal="centerContinuous" vertical="top"/>
    </xf>
    <xf numFmtId="49" fontId="5" fillId="2" borderId="22" xfId="0" applyNumberFormat="1" applyFont="1" applyFill="1" applyBorder="1" applyAlignment="1">
      <alignment horizontal="centerContinuous" vertical="top"/>
    </xf>
    <xf numFmtId="0" fontId="5" fillId="0" borderId="21" xfId="0" applyFont="1" applyBorder="1" applyAlignment="1">
      <alignment horizontal="right" vertical="top"/>
    </xf>
    <xf numFmtId="0" fontId="7" fillId="0" borderId="21" xfId="0" applyFont="1" applyBorder="1" applyAlignment="1">
      <alignment horizontal="right" vertical="top"/>
    </xf>
    <xf numFmtId="0" fontId="5" fillId="0" borderId="27" xfId="0" applyFont="1" applyBorder="1" applyAlignment="1">
      <alignment horizontal="center" vertical="top"/>
    </xf>
    <xf numFmtId="49" fontId="5" fillId="0" borderId="28" xfId="0" applyNumberFormat="1" applyFont="1" applyBorder="1" applyAlignment="1">
      <alignment vertical="top"/>
    </xf>
    <xf numFmtId="0" fontId="5" fillId="0" borderId="29" xfId="0" applyFont="1" applyBorder="1" applyAlignment="1">
      <alignment horizontal="right" vertical="top"/>
    </xf>
    <xf numFmtId="2" fontId="5" fillId="0" borderId="30" xfId="0" applyNumberFormat="1" applyFont="1" applyBorder="1" applyAlignment="1">
      <alignment horizontal="right" vertical="top"/>
    </xf>
    <xf numFmtId="0" fontId="5" fillId="0" borderId="31" xfId="0" applyFont="1" applyBorder="1" applyAlignment="1">
      <alignment horizontal="right" vertical="top"/>
    </xf>
    <xf numFmtId="0" fontId="1" fillId="0" borderId="0" xfId="0" applyFont="1" applyAlignment="1">
      <alignment horizontal="centerContinuous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Continuous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Continuous" vertical="top"/>
    </xf>
    <xf numFmtId="0" fontId="2" fillId="0" borderId="3" xfId="0" applyFont="1" applyBorder="1" applyAlignment="1">
      <alignment wrapText="1"/>
    </xf>
    <xf numFmtId="0" fontId="0" fillId="0" borderId="5" xfId="0" applyBorder="1" applyAlignment="1">
      <alignment horizontal="center"/>
    </xf>
    <xf numFmtId="0" fontId="0" fillId="0" borderId="10" xfId="0" applyBorder="1" applyAlignment="1">
      <alignment horizontal="centerContinuous"/>
    </xf>
    <xf numFmtId="0" fontId="0" fillId="0" borderId="18" xfId="0" applyBorder="1" applyAlignment="1">
      <alignment horizontal="centerContinuous"/>
    </xf>
    <xf numFmtId="2" fontId="0" fillId="0" borderId="10" xfId="0" applyNumberFormat="1" applyBorder="1" applyAlignment="1">
      <alignment horizontal="right"/>
    </xf>
    <xf numFmtId="2" fontId="0" fillId="0" borderId="12" xfId="0" applyNumberFormat="1" applyBorder="1" applyAlignment="1">
      <alignment horizontal="right"/>
    </xf>
    <xf numFmtId="0" fontId="0" fillId="0" borderId="6" xfId="0" applyBorder="1" applyAlignment="1"/>
    <xf numFmtId="0" fontId="0" fillId="0" borderId="7" xfId="0" applyBorder="1" applyAlignment="1">
      <alignment horizontal="center"/>
    </xf>
    <xf numFmtId="0" fontId="0" fillId="0" borderId="4" xfId="0" applyBorder="1" applyAlignment="1">
      <alignment horizontal="centerContinuous"/>
    </xf>
    <xf numFmtId="0" fontId="0" fillId="0" borderId="24" xfId="0" applyBorder="1" applyAlignment="1">
      <alignment horizontal="centerContinuous"/>
    </xf>
    <xf numFmtId="0" fontId="0" fillId="0" borderId="8" xfId="0" applyBorder="1" applyAlignment="1"/>
    <xf numFmtId="0" fontId="0" fillId="0" borderId="9" xfId="0" applyBorder="1" applyAlignment="1"/>
    <xf numFmtId="0" fontId="0" fillId="0" borderId="32" xfId="0" applyBorder="1" applyAlignment="1">
      <alignment horizontal="center"/>
    </xf>
    <xf numFmtId="49" fontId="0" fillId="0" borderId="4" xfId="0" applyNumberFormat="1" applyBorder="1" applyAlignment="1">
      <alignment horizontal="centerContinuous"/>
    </xf>
    <xf numFmtId="49" fontId="0" fillId="0" borderId="24" xfId="0" applyNumberFormat="1" applyBorder="1" applyAlignment="1">
      <alignment horizontal="centerContinuous"/>
    </xf>
    <xf numFmtId="2" fontId="0" fillId="0" borderId="4" xfId="0" applyNumberFormat="1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33" xfId="0" applyBorder="1" applyAlignment="1">
      <alignment horizontal="right"/>
    </xf>
    <xf numFmtId="2" fontId="0" fillId="0" borderId="33" xfId="0" applyNumberFormat="1" applyBorder="1" applyAlignment="1">
      <alignment horizontal="right"/>
    </xf>
    <xf numFmtId="49" fontId="0" fillId="0" borderId="3" xfId="0" applyNumberFormat="1" applyBorder="1" applyAlignment="1"/>
    <xf numFmtId="0" fontId="0" fillId="0" borderId="34" xfId="0" applyBorder="1" applyAlignment="1"/>
    <xf numFmtId="0" fontId="0" fillId="0" borderId="35" xfId="0" applyBorder="1" applyAlignment="1"/>
    <xf numFmtId="0" fontId="1" fillId="0" borderId="0" xfId="0" applyFont="1" applyAlignment="1"/>
    <xf numFmtId="0" fontId="2" fillId="0" borderId="0" xfId="0" applyFont="1" applyAlignment="1"/>
    <xf numFmtId="0" fontId="1" fillId="0" borderId="0" xfId="0" applyFont="1" applyFill="1" applyBorder="1" applyAlignment="1">
      <alignment wrapText="1"/>
    </xf>
    <xf numFmtId="0" fontId="3" fillId="0" borderId="0" xfId="0" applyFont="1" applyAlignment="1"/>
    <xf numFmtId="0" fontId="0" fillId="0" borderId="0" xfId="0" applyBorder="1" applyAlignment="1"/>
    <xf numFmtId="0" fontId="6" fillId="0" borderId="0" xfId="0" applyFont="1" applyAlignment="1">
      <alignment horizontal="center" vertical="top"/>
    </xf>
    <xf numFmtId="0" fontId="5" fillId="0" borderId="0" xfId="0" applyFont="1" applyAlignment="1">
      <alignment horizontal="center" vertical="top"/>
    </xf>
    <xf numFmtId="49" fontId="5" fillId="2" borderId="4" xfId="0" applyNumberFormat="1" applyFont="1" applyFill="1" applyBorder="1" applyAlignment="1">
      <alignment horizontal="center" vertical="top"/>
    </xf>
    <xf numFmtId="49" fontId="5" fillId="2" borderId="24" xfId="0" applyNumberFormat="1" applyFont="1" applyFill="1" applyBorder="1" applyAlignment="1">
      <alignment horizontal="center" vertical="top"/>
    </xf>
    <xf numFmtId="49" fontId="7" fillId="2" borderId="4" xfId="0" applyNumberFormat="1" applyFont="1" applyFill="1" applyBorder="1" applyAlignment="1">
      <alignment horizontal="center" vertical="top"/>
    </xf>
    <xf numFmtId="49" fontId="7" fillId="2" borderId="24" xfId="0" applyNumberFormat="1" applyFont="1" applyFill="1" applyBorder="1" applyAlignment="1">
      <alignment horizontal="center" vertical="top"/>
    </xf>
    <xf numFmtId="49" fontId="5" fillId="0" borderId="4" xfId="0" applyNumberFormat="1" applyFont="1" applyBorder="1" applyAlignment="1">
      <alignment horizontal="center" vertical="top"/>
    </xf>
    <xf numFmtId="49" fontId="5" fillId="0" borderId="24" xfId="0" applyNumberFormat="1" applyFont="1" applyBorder="1" applyAlignment="1">
      <alignment horizontal="center" vertical="top"/>
    </xf>
    <xf numFmtId="49" fontId="7" fillId="0" borderId="4" xfId="0" applyNumberFormat="1" applyFont="1" applyBorder="1" applyAlignment="1">
      <alignment horizontal="center" vertical="top"/>
    </xf>
    <xf numFmtId="49" fontId="7" fillId="0" borderId="24" xfId="0" applyNumberFormat="1" applyFont="1" applyBorder="1" applyAlignment="1">
      <alignment horizontal="center" vertical="top"/>
    </xf>
    <xf numFmtId="0" fontId="5" fillId="0" borderId="10" xfId="0" applyFont="1" applyBorder="1" applyAlignment="1">
      <alignment vertical="top"/>
    </xf>
    <xf numFmtId="0" fontId="5" fillId="0" borderId="18" xfId="0" applyFont="1" applyBorder="1" applyAlignment="1">
      <alignment vertical="top"/>
    </xf>
    <xf numFmtId="49" fontId="5" fillId="0" borderId="4" xfId="0" applyNumberFormat="1" applyFont="1" applyFill="1" applyBorder="1" applyAlignment="1">
      <alignment horizontal="center" vertical="top"/>
    </xf>
    <xf numFmtId="49" fontId="5" fillId="0" borderId="24" xfId="0" applyNumberFormat="1" applyFont="1" applyFill="1" applyBorder="1" applyAlignment="1">
      <alignment horizontal="center" vertical="top"/>
    </xf>
    <xf numFmtId="0" fontId="5" fillId="0" borderId="0" xfId="0" applyFont="1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25" xfId="0" applyBorder="1" applyAlignment="1">
      <alignment vertical="top" wrapText="1"/>
    </xf>
    <xf numFmtId="0" fontId="5" fillId="0" borderId="16" xfId="0" applyFont="1" applyBorder="1" applyAlignment="1">
      <alignment vertical="top" wrapText="1"/>
    </xf>
    <xf numFmtId="0" fontId="5" fillId="0" borderId="15" xfId="0" applyFont="1" applyBorder="1" applyAlignment="1">
      <alignment vertical="top" wrapText="1"/>
    </xf>
    <xf numFmtId="49" fontId="5" fillId="0" borderId="26" xfId="0" applyNumberFormat="1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808000"/>
      <rgbColor rgb="00000080"/>
      <rgbColor rgb="00800080"/>
      <rgbColor rgb="00008080"/>
      <rgbColor rgb="00808080"/>
      <rgbColor rgb="00C0C0C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CFFF"/>
      <rgbColor rgb="0069FFFF"/>
      <rgbColor rgb="00E0FFE0"/>
      <rgbColor rgb="00DD9CB3"/>
      <rgbColor rgb="00B38FEE"/>
      <rgbColor rgb="002A6FF9"/>
      <rgbColor rgb="003FB8CD"/>
      <rgbColor rgb="00488436"/>
      <rgbColor rgb="00958C41"/>
      <rgbColor rgb="008E5E42"/>
      <rgbColor rgb="00A0627A"/>
      <rgbColor rgb="00624FAC"/>
      <rgbColor rgb="001D2FBE"/>
      <rgbColor rgb="00286676"/>
      <rgbColor rgb="00004500"/>
      <rgbColor rgb="00453E01"/>
      <rgbColor rgb="006A2813"/>
      <rgbColor rgb="0085396A"/>
      <rgbColor rgb="004A3285"/>
      <rgbColor rgb="00C0DCC0"/>
      <rgbColor rgb="00A6CAF0"/>
      <rgbColor rgb="00800000"/>
      <rgbColor rgb="00008000"/>
      <rgbColor rgb="00000080"/>
      <rgbColor rgb="00808000"/>
      <rgbColor rgb="00800080"/>
      <rgbColor rgb="00008080"/>
      <rgbColor rgb="00808080"/>
      <rgbColor rgb="00FFFBF0"/>
      <rgbColor rgb="00A0A0A4"/>
      <rgbColor rgb="00313900"/>
      <rgbColor rgb="00D9853E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1971675</xdr:colOff>
      <xdr:row>59</xdr:row>
      <xdr:rowOff>0</xdr:rowOff>
    </xdr:from>
    <xdr:to>
      <xdr:col>3</xdr:col>
      <xdr:colOff>533400</xdr:colOff>
      <xdr:row>60</xdr:row>
      <xdr:rowOff>0</xdr:rowOff>
    </xdr:to>
    <xdr:sp macro="" textlink="">
      <xdr:nvSpPr>
        <xdr:cNvPr id="1339" name="Текст 3"/>
        <xdr:cNvSpPr txBox="1">
          <a:spLocks noChangeArrowheads="1"/>
        </xdr:cNvSpPr>
      </xdr:nvSpPr>
      <xdr:spPr bwMode="auto">
        <a:xfrm>
          <a:off x="1971675" y="16297275"/>
          <a:ext cx="2447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1">
            <a:defRPr sz="1000"/>
          </a:pPr>
          <a:endParaRPr lang="ru-RU" sz="7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1">
            <a:defRPr sz="1000"/>
          </a:pPr>
          <a:endParaRPr lang="ru-RU" sz="700" b="0" i="0" strike="noStrike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4</xdr:col>
      <xdr:colOff>0</xdr:colOff>
      <xdr:row>59</xdr:row>
      <xdr:rowOff>0</xdr:rowOff>
    </xdr:from>
    <xdr:to>
      <xdr:col>5</xdr:col>
      <xdr:colOff>914400</xdr:colOff>
      <xdr:row>60</xdr:row>
      <xdr:rowOff>0</xdr:rowOff>
    </xdr:to>
    <xdr:sp macro="" textlink="">
      <xdr:nvSpPr>
        <xdr:cNvPr id="1340" name="Текст 4"/>
        <xdr:cNvSpPr txBox="1">
          <a:spLocks noChangeArrowheads="1"/>
        </xdr:cNvSpPr>
      </xdr:nvSpPr>
      <xdr:spPr bwMode="auto">
        <a:xfrm>
          <a:off x="4419600" y="16297275"/>
          <a:ext cx="137160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1">
            <a:defRPr sz="1000"/>
          </a:pPr>
          <a:r>
            <a:rPr lang="ru-RU" sz="700" b="0" i="0" strike="noStrike">
              <a:solidFill>
                <a:srgbClr val="000000"/>
              </a:solidFill>
              <a:latin typeface="Arial"/>
              <a:cs typeface="Arial"/>
            </a:rPr>
            <a:t>(расши</a:t>
          </a:r>
        </a:p>
        <a:p>
          <a:pPr algn="ctr" rtl="1">
            <a:defRPr sz="1000"/>
          </a:pPr>
          <a:r>
            <a:rPr lang="ru-RU" sz="700" b="0" i="0" strike="noStrike">
              <a:solidFill>
                <a:srgbClr val="000000"/>
              </a:solidFill>
              <a:latin typeface="Arial"/>
              <a:cs typeface="Arial"/>
            </a:rPr>
            <a:t>одписи)</a:t>
          </a:r>
        </a:p>
      </xdr:txBody>
    </xdr:sp>
    <xdr:clientData/>
  </xdr:twoCellAnchor>
  <xdr:twoCellAnchor>
    <xdr:from>
      <xdr:col>4</xdr:col>
      <xdr:colOff>0</xdr:colOff>
      <xdr:row>249</xdr:row>
      <xdr:rowOff>0</xdr:rowOff>
    </xdr:from>
    <xdr:to>
      <xdr:col>5</xdr:col>
      <xdr:colOff>914400</xdr:colOff>
      <xdr:row>250</xdr:row>
      <xdr:rowOff>0</xdr:rowOff>
    </xdr:to>
    <xdr:sp macro="" textlink="" fLocksText="0">
      <xdr:nvSpPr>
        <xdr:cNvPr id="8" name="Текст 1"/>
        <xdr:cNvSpPr txBox="1">
          <a:spLocks noChangeArrowheads="1"/>
        </xdr:cNvSpPr>
      </xdr:nvSpPr>
      <xdr:spPr bwMode="auto">
        <a:xfrm>
          <a:off x="4000500" y="5467350"/>
          <a:ext cx="1647825" cy="857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1943100</xdr:colOff>
      <xdr:row>249</xdr:row>
      <xdr:rowOff>0</xdr:rowOff>
    </xdr:from>
    <xdr:to>
      <xdr:col>3</xdr:col>
      <xdr:colOff>533400</xdr:colOff>
      <xdr:row>250</xdr:row>
      <xdr:rowOff>0</xdr:rowOff>
    </xdr:to>
    <xdr:sp macro="" textlink="" fLocksText="0">
      <xdr:nvSpPr>
        <xdr:cNvPr id="9" name="Текст 2"/>
        <xdr:cNvSpPr txBox="1">
          <a:spLocks noChangeArrowheads="1"/>
        </xdr:cNvSpPr>
      </xdr:nvSpPr>
      <xdr:spPr bwMode="auto">
        <a:xfrm>
          <a:off x="1943100" y="5467350"/>
          <a:ext cx="1876425" cy="857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1971675</xdr:colOff>
      <xdr:row>243</xdr:row>
      <xdr:rowOff>0</xdr:rowOff>
    </xdr:from>
    <xdr:to>
      <xdr:col>3</xdr:col>
      <xdr:colOff>533400</xdr:colOff>
      <xdr:row>244</xdr:row>
      <xdr:rowOff>0</xdr:rowOff>
    </xdr:to>
    <xdr:sp macro="" textlink="">
      <xdr:nvSpPr>
        <xdr:cNvPr id="10" name="Текст 3"/>
        <xdr:cNvSpPr txBox="1">
          <a:spLocks noChangeArrowheads="1"/>
        </xdr:cNvSpPr>
      </xdr:nvSpPr>
      <xdr:spPr bwMode="auto">
        <a:xfrm>
          <a:off x="1971675" y="4229100"/>
          <a:ext cx="1847850" cy="495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1">
            <a:defRPr sz="1000"/>
          </a:pPr>
          <a:endParaRPr lang="ru-RU" sz="7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1">
            <a:defRPr sz="1000"/>
          </a:pPr>
          <a:endParaRPr lang="ru-RU" sz="700" b="0" i="0" strike="noStrike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4</xdr:col>
      <xdr:colOff>0</xdr:colOff>
      <xdr:row>243</xdr:row>
      <xdr:rowOff>0</xdr:rowOff>
    </xdr:from>
    <xdr:to>
      <xdr:col>5</xdr:col>
      <xdr:colOff>914400</xdr:colOff>
      <xdr:row>244</xdr:row>
      <xdr:rowOff>0</xdr:rowOff>
    </xdr:to>
    <xdr:sp macro="" textlink="" fLocksText="0">
      <xdr:nvSpPr>
        <xdr:cNvPr id="11" name="Текст 4"/>
        <xdr:cNvSpPr txBox="1">
          <a:spLocks noChangeArrowheads="1"/>
        </xdr:cNvSpPr>
      </xdr:nvSpPr>
      <xdr:spPr bwMode="auto">
        <a:xfrm>
          <a:off x="4000500" y="4229100"/>
          <a:ext cx="1647825" cy="495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1971675</xdr:colOff>
      <xdr:row>246</xdr:row>
      <xdr:rowOff>0</xdr:rowOff>
    </xdr:from>
    <xdr:to>
      <xdr:col>3</xdr:col>
      <xdr:colOff>533400</xdr:colOff>
      <xdr:row>247</xdr:row>
      <xdr:rowOff>0</xdr:rowOff>
    </xdr:to>
    <xdr:sp macro="" textlink="" fLocksText="0">
      <xdr:nvSpPr>
        <xdr:cNvPr id="12" name="Текст 5"/>
        <xdr:cNvSpPr txBox="1">
          <a:spLocks noChangeArrowheads="1"/>
        </xdr:cNvSpPr>
      </xdr:nvSpPr>
      <xdr:spPr bwMode="auto">
        <a:xfrm>
          <a:off x="1971675" y="5029200"/>
          <a:ext cx="184785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4</xdr:col>
      <xdr:colOff>0</xdr:colOff>
      <xdr:row>246</xdr:row>
      <xdr:rowOff>0</xdr:rowOff>
    </xdr:from>
    <xdr:to>
      <xdr:col>5</xdr:col>
      <xdr:colOff>885825</xdr:colOff>
      <xdr:row>247</xdr:row>
      <xdr:rowOff>0</xdr:rowOff>
    </xdr:to>
    <xdr:sp macro="" textlink="" fLocksText="0">
      <xdr:nvSpPr>
        <xdr:cNvPr id="13" name="Текст 6"/>
        <xdr:cNvSpPr txBox="1">
          <a:spLocks noChangeArrowheads="1"/>
        </xdr:cNvSpPr>
      </xdr:nvSpPr>
      <xdr:spPr bwMode="auto">
        <a:xfrm>
          <a:off x="4000500" y="5029200"/>
          <a:ext cx="1647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4</xdr:col>
      <xdr:colOff>0</xdr:colOff>
      <xdr:row>251</xdr:row>
      <xdr:rowOff>0</xdr:rowOff>
    </xdr:from>
    <xdr:to>
      <xdr:col>5</xdr:col>
      <xdr:colOff>914400</xdr:colOff>
      <xdr:row>252</xdr:row>
      <xdr:rowOff>0</xdr:rowOff>
    </xdr:to>
    <xdr:sp macro="" textlink="">
      <xdr:nvSpPr>
        <xdr:cNvPr id="14" name="Текст 1"/>
        <xdr:cNvSpPr txBox="1">
          <a:spLocks noChangeArrowheads="1"/>
        </xdr:cNvSpPr>
      </xdr:nvSpPr>
      <xdr:spPr bwMode="auto">
        <a:xfrm>
          <a:off x="4000500" y="5591175"/>
          <a:ext cx="1647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1">
            <a:defRPr sz="1000"/>
          </a:pPr>
          <a:r>
            <a:rPr lang="ru-RU" sz="700" b="0" i="0" strike="noStrike">
              <a:solidFill>
                <a:srgbClr val="000000"/>
              </a:solidFill>
              <a:latin typeface="Arial"/>
              <a:cs typeface="Arial"/>
            </a:rPr>
            <a:t>(расшифровка подписи)</a:t>
          </a:r>
        </a:p>
      </xdr:txBody>
    </xdr:sp>
    <xdr:clientData/>
  </xdr:twoCellAnchor>
  <xdr:twoCellAnchor>
    <xdr:from>
      <xdr:col>0</xdr:col>
      <xdr:colOff>1943100</xdr:colOff>
      <xdr:row>251</xdr:row>
      <xdr:rowOff>0</xdr:rowOff>
    </xdr:from>
    <xdr:to>
      <xdr:col>3</xdr:col>
      <xdr:colOff>533400</xdr:colOff>
      <xdr:row>252</xdr:row>
      <xdr:rowOff>0</xdr:rowOff>
    </xdr:to>
    <xdr:sp macro="" textlink="">
      <xdr:nvSpPr>
        <xdr:cNvPr id="15" name="Текст 2"/>
        <xdr:cNvSpPr txBox="1">
          <a:spLocks noChangeArrowheads="1"/>
        </xdr:cNvSpPr>
      </xdr:nvSpPr>
      <xdr:spPr bwMode="auto">
        <a:xfrm>
          <a:off x="1943100" y="5591175"/>
          <a:ext cx="18764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1">
            <a:defRPr sz="1000"/>
          </a:pPr>
          <a:r>
            <a:rPr lang="ru-RU" sz="700" b="0" i="0" strike="noStrike">
              <a:solidFill>
                <a:srgbClr val="000000"/>
              </a:solidFill>
              <a:latin typeface="Arial"/>
              <a:cs typeface="Arial"/>
            </a:rPr>
            <a:t>(подпись)</a:t>
          </a:r>
        </a:p>
      </xdr:txBody>
    </xdr:sp>
    <xdr:clientData/>
  </xdr:twoCellAnchor>
  <xdr:twoCellAnchor>
    <xdr:from>
      <xdr:col>0</xdr:col>
      <xdr:colOff>1971675</xdr:colOff>
      <xdr:row>245</xdr:row>
      <xdr:rowOff>0</xdr:rowOff>
    </xdr:from>
    <xdr:to>
      <xdr:col>3</xdr:col>
      <xdr:colOff>533400</xdr:colOff>
      <xdr:row>246</xdr:row>
      <xdr:rowOff>0</xdr:rowOff>
    </xdr:to>
    <xdr:sp macro="" textlink="">
      <xdr:nvSpPr>
        <xdr:cNvPr id="16" name="Текст 3"/>
        <xdr:cNvSpPr txBox="1">
          <a:spLocks noChangeArrowheads="1"/>
        </xdr:cNvSpPr>
      </xdr:nvSpPr>
      <xdr:spPr bwMode="auto">
        <a:xfrm>
          <a:off x="1971675" y="4876800"/>
          <a:ext cx="1847850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1">
            <a:defRPr sz="1000"/>
          </a:pPr>
          <a:r>
            <a:rPr lang="ru-RU" sz="700" b="0" i="0" strike="noStrike">
              <a:solidFill>
                <a:srgbClr val="000000"/>
              </a:solidFill>
              <a:latin typeface="Arial"/>
              <a:cs typeface="Arial"/>
            </a:rPr>
            <a:t>(подпись)</a:t>
          </a:r>
        </a:p>
      </xdr:txBody>
    </xdr:sp>
    <xdr:clientData/>
  </xdr:twoCellAnchor>
  <xdr:twoCellAnchor>
    <xdr:from>
      <xdr:col>4</xdr:col>
      <xdr:colOff>0</xdr:colOff>
      <xdr:row>245</xdr:row>
      <xdr:rowOff>0</xdr:rowOff>
    </xdr:from>
    <xdr:to>
      <xdr:col>5</xdr:col>
      <xdr:colOff>914400</xdr:colOff>
      <xdr:row>246</xdr:row>
      <xdr:rowOff>0</xdr:rowOff>
    </xdr:to>
    <xdr:sp macro="" textlink="">
      <xdr:nvSpPr>
        <xdr:cNvPr id="17" name="Текст 4"/>
        <xdr:cNvSpPr txBox="1">
          <a:spLocks noChangeArrowheads="1"/>
        </xdr:cNvSpPr>
      </xdr:nvSpPr>
      <xdr:spPr bwMode="auto">
        <a:xfrm>
          <a:off x="4000500" y="4876800"/>
          <a:ext cx="1647825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1">
            <a:defRPr sz="1000"/>
          </a:pPr>
          <a:r>
            <a:rPr lang="ru-RU" sz="700" b="0" i="0" strike="noStrike">
              <a:solidFill>
                <a:srgbClr val="000000"/>
              </a:solidFill>
              <a:latin typeface="Arial"/>
              <a:cs typeface="Arial"/>
            </a:rPr>
            <a:t>(расшифровка подписи)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0"/>
  <sheetViews>
    <sheetView tabSelected="1" workbookViewId="0">
      <selection activeCell="E194" sqref="E194"/>
    </sheetView>
  </sheetViews>
  <sheetFormatPr defaultColWidth="10.33203125" defaultRowHeight="11.25" x14ac:dyDescent="0.2"/>
  <cols>
    <col min="1" max="1" width="56.5" style="9" customWidth="1"/>
    <col min="2" max="2" width="4.83203125" style="9" customWidth="1"/>
    <col min="3" max="3" width="13.83203125" style="9" customWidth="1"/>
    <col min="4" max="4" width="7.83203125" style="9" customWidth="1"/>
    <col min="5" max="5" width="11.33203125" style="9" customWidth="1"/>
    <col min="6" max="6" width="10.5" style="9" customWidth="1"/>
    <col min="7" max="7" width="11.1640625" style="9" customWidth="1"/>
    <col min="8" max="16384" width="10.33203125" style="9"/>
  </cols>
  <sheetData>
    <row r="1" spans="1:7" ht="12.75" thickBot="1" x14ac:dyDescent="0.25">
      <c r="A1" s="144"/>
      <c r="B1" s="143" t="s">
        <v>0</v>
      </c>
      <c r="C1" s="143"/>
      <c r="D1" s="143"/>
      <c r="E1" s="143"/>
      <c r="F1" s="7"/>
      <c r="G1" s="4" t="s">
        <v>1</v>
      </c>
    </row>
    <row r="2" spans="1:7" x14ac:dyDescent="0.2">
      <c r="A2" s="7"/>
      <c r="B2" s="7"/>
      <c r="C2" s="7"/>
      <c r="D2" s="7"/>
      <c r="E2" s="7"/>
      <c r="F2" s="10" t="s">
        <v>2</v>
      </c>
      <c r="G2" s="11" t="s">
        <v>3</v>
      </c>
    </row>
    <row r="3" spans="1:7" x14ac:dyDescent="0.2">
      <c r="A3" s="7"/>
      <c r="B3" s="12" t="s">
        <v>90</v>
      </c>
      <c r="C3" s="12"/>
      <c r="D3" s="12"/>
      <c r="E3" s="12"/>
      <c r="F3" s="10" t="s">
        <v>4</v>
      </c>
      <c r="G3" s="13" t="s">
        <v>91</v>
      </c>
    </row>
    <row r="4" spans="1:7" x14ac:dyDescent="0.2">
      <c r="A4" s="14" t="s">
        <v>5</v>
      </c>
      <c r="B4" s="7"/>
      <c r="C4" s="7"/>
      <c r="D4" s="7"/>
      <c r="E4" s="7"/>
      <c r="F4" s="10" t="s">
        <v>6</v>
      </c>
      <c r="G4" s="13" t="s">
        <v>7</v>
      </c>
    </row>
    <row r="5" spans="1:7" x14ac:dyDescent="0.2">
      <c r="A5" s="7" t="s">
        <v>8</v>
      </c>
      <c r="B5" s="157" t="s">
        <v>9</v>
      </c>
      <c r="C5" s="158"/>
      <c r="D5" s="158"/>
      <c r="E5" s="158"/>
      <c r="F5" s="159"/>
      <c r="G5" s="13"/>
    </row>
    <row r="6" spans="1:7" ht="11.25" customHeight="1" x14ac:dyDescent="0.2">
      <c r="A6" s="7" t="s">
        <v>10</v>
      </c>
      <c r="B6" s="161" t="s">
        <v>11</v>
      </c>
      <c r="C6" s="161"/>
      <c r="D6" s="161"/>
      <c r="E6" s="161"/>
      <c r="F6" s="10" t="s">
        <v>12</v>
      </c>
      <c r="G6" s="13"/>
    </row>
    <row r="7" spans="1:7" x14ac:dyDescent="0.2">
      <c r="A7" s="7" t="s">
        <v>13</v>
      </c>
      <c r="B7" s="160" t="s">
        <v>14</v>
      </c>
      <c r="C7" s="160"/>
      <c r="D7" s="15"/>
      <c r="E7" s="15"/>
      <c r="F7" s="7"/>
      <c r="G7" s="13"/>
    </row>
    <row r="8" spans="1:7" ht="12" thickBot="1" x14ac:dyDescent="0.25">
      <c r="A8" s="7" t="s">
        <v>15</v>
      </c>
      <c r="B8" s="16" t="s">
        <v>16</v>
      </c>
      <c r="C8" s="16"/>
      <c r="D8" s="16"/>
      <c r="E8" s="16"/>
      <c r="F8" s="10" t="s">
        <v>17</v>
      </c>
      <c r="G8" s="17" t="s">
        <v>18</v>
      </c>
    </row>
    <row r="9" spans="1:7" ht="6" customHeight="1" x14ac:dyDescent="0.2">
      <c r="A9" s="7"/>
      <c r="B9" s="7"/>
      <c r="C9" s="7"/>
      <c r="D9" s="7"/>
      <c r="E9" s="7"/>
      <c r="F9" s="7"/>
      <c r="G9" s="7"/>
    </row>
    <row r="10" spans="1:7" ht="12" x14ac:dyDescent="0.2">
      <c r="A10" s="8" t="s">
        <v>19</v>
      </c>
      <c r="B10" s="8"/>
      <c r="C10" s="8"/>
      <c r="D10" s="8"/>
      <c r="E10" s="8"/>
      <c r="F10" s="8"/>
      <c r="G10" s="8"/>
    </row>
    <row r="11" spans="1:7" ht="5.25" customHeight="1" x14ac:dyDescent="0.2">
      <c r="A11" s="7"/>
      <c r="B11" s="7"/>
      <c r="C11" s="7"/>
      <c r="D11" s="7"/>
      <c r="E11" s="7"/>
      <c r="F11" s="7"/>
      <c r="G11" s="7"/>
    </row>
    <row r="12" spans="1:7" ht="33" customHeight="1" x14ac:dyDescent="0.2">
      <c r="A12" s="18" t="s">
        <v>20</v>
      </c>
      <c r="B12" s="19" t="s">
        <v>21</v>
      </c>
      <c r="C12" s="20" t="s">
        <v>22</v>
      </c>
      <c r="D12" s="20"/>
      <c r="E12" s="21" t="s">
        <v>23</v>
      </c>
      <c r="F12" s="18" t="s">
        <v>24</v>
      </c>
      <c r="G12" s="19" t="s">
        <v>25</v>
      </c>
    </row>
    <row r="13" spans="1:7" ht="12" thickBot="1" x14ac:dyDescent="0.25">
      <c r="A13" s="4" t="s">
        <v>26</v>
      </c>
      <c r="B13" s="4" t="s">
        <v>27</v>
      </c>
      <c r="C13" s="5" t="s">
        <v>28</v>
      </c>
      <c r="D13" s="5"/>
      <c r="E13" s="6" t="s">
        <v>29</v>
      </c>
      <c r="F13" s="6" t="s">
        <v>30</v>
      </c>
      <c r="G13" s="4" t="s">
        <v>31</v>
      </c>
    </row>
    <row r="14" spans="1:7" ht="12" x14ac:dyDescent="0.2">
      <c r="A14" s="22" t="s">
        <v>32</v>
      </c>
      <c r="B14" s="23" t="s">
        <v>33</v>
      </c>
      <c r="C14" s="24"/>
      <c r="D14" s="25"/>
      <c r="E14" s="26">
        <f>SUM(E16:E38)</f>
        <v>10919384</v>
      </c>
      <c r="F14" s="26">
        <f>SUM(F16:F39)</f>
        <v>3577550.03</v>
      </c>
      <c r="G14" s="27">
        <f>E14-F14</f>
        <v>7341833.9700000007</v>
      </c>
    </row>
    <row r="15" spans="1:7" ht="9.75" customHeight="1" x14ac:dyDescent="0.2">
      <c r="A15" s="28" t="s">
        <v>34</v>
      </c>
      <c r="B15" s="29"/>
      <c r="C15" s="30"/>
      <c r="D15" s="31"/>
      <c r="E15" s="28"/>
      <c r="F15" s="28"/>
      <c r="G15" s="32"/>
    </row>
    <row r="16" spans="1:7" ht="47.25" customHeight="1" x14ac:dyDescent="0.2">
      <c r="A16" s="33" t="s">
        <v>35</v>
      </c>
      <c r="B16" s="34" t="s">
        <v>36</v>
      </c>
      <c r="C16" s="35" t="s">
        <v>37</v>
      </c>
      <c r="D16" s="36"/>
      <c r="E16" s="37">
        <v>195245</v>
      </c>
      <c r="F16" s="38">
        <v>91351.49</v>
      </c>
      <c r="G16" s="39">
        <f>E16-F16</f>
        <v>103893.51</v>
      </c>
    </row>
    <row r="17" spans="1:9" ht="93" customHeight="1" x14ac:dyDescent="0.2">
      <c r="A17" s="33" t="s">
        <v>57</v>
      </c>
      <c r="B17" s="34" t="s">
        <v>36</v>
      </c>
      <c r="C17" s="35" t="s">
        <v>64</v>
      </c>
      <c r="D17" s="35"/>
      <c r="E17" s="37">
        <v>10</v>
      </c>
      <c r="F17" s="37">
        <v>0</v>
      </c>
      <c r="G17" s="39">
        <f>E17-F17</f>
        <v>10</v>
      </c>
    </row>
    <row r="18" spans="1:9" ht="35.25" customHeight="1" x14ac:dyDescent="0.2">
      <c r="A18" s="33" t="s">
        <v>38</v>
      </c>
      <c r="B18" s="34" t="s">
        <v>36</v>
      </c>
      <c r="C18" s="35" t="s">
        <v>39</v>
      </c>
      <c r="D18" s="35"/>
      <c r="E18" s="37">
        <v>3510</v>
      </c>
      <c r="F18" s="37">
        <v>168.35</v>
      </c>
      <c r="G18" s="39">
        <f t="shared" ref="G18:G34" si="0">E18-F18</f>
        <v>3341.65</v>
      </c>
    </row>
    <row r="19" spans="1:9" ht="45.75" customHeight="1" x14ac:dyDescent="0.2">
      <c r="A19" s="40" t="s">
        <v>58</v>
      </c>
      <c r="B19" s="34" t="s">
        <v>36</v>
      </c>
      <c r="C19" s="81" t="s">
        <v>75</v>
      </c>
      <c r="D19" s="35"/>
      <c r="E19" s="37">
        <v>239500</v>
      </c>
      <c r="F19" s="37">
        <v>112866.37</v>
      </c>
      <c r="G19" s="39">
        <f t="shared" si="0"/>
        <v>126633.63</v>
      </c>
    </row>
    <row r="20" spans="1:9" ht="54.75" customHeight="1" x14ac:dyDescent="0.2">
      <c r="A20" s="40" t="s">
        <v>59</v>
      </c>
      <c r="B20" s="34" t="s">
        <v>36</v>
      </c>
      <c r="C20" s="81" t="s">
        <v>76</v>
      </c>
      <c r="D20" s="35"/>
      <c r="E20" s="37">
        <v>1100</v>
      </c>
      <c r="F20" s="37">
        <v>653.14</v>
      </c>
      <c r="G20" s="39">
        <f t="shared" si="0"/>
        <v>446.86</v>
      </c>
    </row>
    <row r="21" spans="1:9" ht="44.25" customHeight="1" x14ac:dyDescent="0.2">
      <c r="A21" s="40" t="s">
        <v>60</v>
      </c>
      <c r="B21" s="34" t="s">
        <v>36</v>
      </c>
      <c r="C21" s="81" t="s">
        <v>77</v>
      </c>
      <c r="D21" s="35"/>
      <c r="E21" s="37">
        <v>248300</v>
      </c>
      <c r="F21" s="37">
        <v>122085.48</v>
      </c>
      <c r="G21" s="39">
        <f>E21-F21</f>
        <v>126214.52</v>
      </c>
    </row>
    <row r="22" spans="1:9" ht="44.25" customHeight="1" x14ac:dyDescent="0.2">
      <c r="A22" s="40" t="s">
        <v>61</v>
      </c>
      <c r="B22" s="34" t="s">
        <v>36</v>
      </c>
      <c r="C22" s="81" t="s">
        <v>78</v>
      </c>
      <c r="D22" s="35"/>
      <c r="E22" s="37">
        <v>-29800</v>
      </c>
      <c r="F22" s="37">
        <v>-14654.66</v>
      </c>
      <c r="G22" s="39">
        <f t="shared" si="0"/>
        <v>-15145.34</v>
      </c>
    </row>
    <row r="23" spans="1:9" x14ac:dyDescent="0.2">
      <c r="A23" s="40" t="s">
        <v>40</v>
      </c>
      <c r="B23" s="34" t="s">
        <v>36</v>
      </c>
      <c r="C23" s="41" t="s">
        <v>41</v>
      </c>
      <c r="D23" s="42"/>
      <c r="E23" s="37">
        <v>36732</v>
      </c>
      <c r="F23" s="37">
        <v>24745.5</v>
      </c>
      <c r="G23" s="39">
        <f t="shared" si="0"/>
        <v>11986.5</v>
      </c>
    </row>
    <row r="24" spans="1:9" ht="33.75" x14ac:dyDescent="0.2">
      <c r="A24" s="40" t="s">
        <v>42</v>
      </c>
      <c r="B24" s="34" t="s">
        <v>36</v>
      </c>
      <c r="C24" s="35" t="s">
        <v>65</v>
      </c>
      <c r="D24" s="36"/>
      <c r="E24" s="37">
        <v>306296</v>
      </c>
      <c r="F24" s="37">
        <v>25696.18</v>
      </c>
      <c r="G24" s="39">
        <f t="shared" si="0"/>
        <v>280599.82</v>
      </c>
    </row>
    <row r="25" spans="1:9" ht="22.5" customHeight="1" x14ac:dyDescent="0.2">
      <c r="A25" s="33" t="s">
        <v>43</v>
      </c>
      <c r="B25" s="34" t="s">
        <v>36</v>
      </c>
      <c r="C25" s="35" t="s">
        <v>44</v>
      </c>
      <c r="D25" s="36"/>
      <c r="E25" s="37">
        <v>157820</v>
      </c>
      <c r="F25" s="37">
        <v>69246.53</v>
      </c>
      <c r="G25" s="39">
        <f t="shared" si="0"/>
        <v>88573.47</v>
      </c>
      <c r="I25" s="43"/>
    </row>
    <row r="26" spans="1:9" ht="26.25" customHeight="1" x14ac:dyDescent="0.2">
      <c r="A26" s="33" t="s">
        <v>45</v>
      </c>
      <c r="B26" s="34" t="s">
        <v>36</v>
      </c>
      <c r="C26" s="35" t="s">
        <v>46</v>
      </c>
      <c r="D26" s="35"/>
      <c r="E26" s="37">
        <v>560339</v>
      </c>
      <c r="F26" s="37">
        <v>108628.82</v>
      </c>
      <c r="G26" s="39">
        <f t="shared" si="0"/>
        <v>451710.18</v>
      </c>
    </row>
    <row r="27" spans="1:9" ht="46.5" customHeight="1" x14ac:dyDescent="0.2">
      <c r="A27" s="40" t="s">
        <v>62</v>
      </c>
      <c r="B27" s="34" t="s">
        <v>36</v>
      </c>
      <c r="C27" s="35" t="s">
        <v>67</v>
      </c>
      <c r="D27" s="36"/>
      <c r="E27" s="37">
        <v>1400</v>
      </c>
      <c r="F27" s="44">
        <v>0</v>
      </c>
      <c r="G27" s="39">
        <f t="shared" si="0"/>
        <v>1400</v>
      </c>
    </row>
    <row r="28" spans="1:9" ht="46.5" customHeight="1" x14ac:dyDescent="0.2">
      <c r="A28" s="80" t="s">
        <v>69</v>
      </c>
      <c r="B28" s="34" t="s">
        <v>36</v>
      </c>
      <c r="C28" s="35" t="s">
        <v>68</v>
      </c>
      <c r="D28" s="36"/>
      <c r="E28" s="37">
        <v>319800</v>
      </c>
      <c r="F28" s="44">
        <v>233552.08</v>
      </c>
      <c r="G28" s="39">
        <f t="shared" ref="G28:G30" si="1">E28-F28</f>
        <v>86247.920000000013</v>
      </c>
    </row>
    <row r="29" spans="1:9" ht="46.5" customHeight="1" x14ac:dyDescent="0.2">
      <c r="A29" s="80" t="s">
        <v>89</v>
      </c>
      <c r="B29" s="34"/>
      <c r="C29" s="149" t="s">
        <v>88</v>
      </c>
      <c r="D29" s="150"/>
      <c r="E29" s="37">
        <v>0</v>
      </c>
      <c r="F29" s="44">
        <v>7322</v>
      </c>
      <c r="G29" s="39">
        <f t="shared" ref="G29" si="2">E29-F29</f>
        <v>-7322</v>
      </c>
    </row>
    <row r="30" spans="1:9" ht="36.75" customHeight="1" x14ac:dyDescent="0.2">
      <c r="A30" s="80" t="s">
        <v>80</v>
      </c>
      <c r="B30" s="34"/>
      <c r="C30" s="149" t="s">
        <v>81</v>
      </c>
      <c r="D30" s="150"/>
      <c r="E30" s="37">
        <v>1000</v>
      </c>
      <c r="F30" s="44">
        <v>0</v>
      </c>
      <c r="G30" s="39">
        <f t="shared" si="1"/>
        <v>1000</v>
      </c>
    </row>
    <row r="31" spans="1:9" ht="25.5" customHeight="1" x14ac:dyDescent="0.2">
      <c r="A31" s="80" t="s">
        <v>92</v>
      </c>
      <c r="B31" s="34"/>
      <c r="C31" s="149" t="s">
        <v>93</v>
      </c>
      <c r="D31" s="150"/>
      <c r="E31" s="37">
        <v>0</v>
      </c>
      <c r="F31" s="44">
        <v>75732.75</v>
      </c>
      <c r="G31" s="39">
        <v>0</v>
      </c>
    </row>
    <row r="32" spans="1:9" ht="36.75" customHeight="1" x14ac:dyDescent="0.2">
      <c r="A32" s="80" t="s">
        <v>84</v>
      </c>
      <c r="B32" s="34"/>
      <c r="C32" s="162" t="s">
        <v>85</v>
      </c>
      <c r="D32" s="150"/>
      <c r="E32" s="37">
        <v>60000</v>
      </c>
      <c r="F32" s="44">
        <v>5000</v>
      </c>
      <c r="G32" s="39">
        <f t="shared" ref="G32" si="3">E32-F32</f>
        <v>55000</v>
      </c>
    </row>
    <row r="33" spans="1:18" ht="36.75" customHeight="1" x14ac:dyDescent="0.2">
      <c r="A33" s="80" t="s">
        <v>86</v>
      </c>
      <c r="B33" s="34"/>
      <c r="C33" s="162" t="s">
        <v>87</v>
      </c>
      <c r="D33" s="150"/>
      <c r="E33" s="37">
        <v>48000</v>
      </c>
      <c r="F33" s="44">
        <v>0</v>
      </c>
      <c r="G33" s="39">
        <f t="shared" ref="G33" si="4">E33-F33</f>
        <v>48000</v>
      </c>
    </row>
    <row r="34" spans="1:18" ht="23.25" customHeight="1" x14ac:dyDescent="0.2">
      <c r="A34" s="33" t="s">
        <v>63</v>
      </c>
      <c r="B34" s="34" t="s">
        <v>36</v>
      </c>
      <c r="C34" s="35" t="s">
        <v>70</v>
      </c>
      <c r="D34" s="35"/>
      <c r="E34" s="37">
        <v>3477600</v>
      </c>
      <c r="F34" s="44">
        <v>1824458</v>
      </c>
      <c r="G34" s="39">
        <f t="shared" si="0"/>
        <v>1653142</v>
      </c>
    </row>
    <row r="35" spans="1:18" ht="23.25" customHeight="1" x14ac:dyDescent="0.2">
      <c r="A35" s="50" t="s">
        <v>48</v>
      </c>
      <c r="B35" s="34" t="s">
        <v>36</v>
      </c>
      <c r="C35" s="35" t="s">
        <v>72</v>
      </c>
      <c r="D35" s="36"/>
      <c r="E35" s="38">
        <v>11590</v>
      </c>
      <c r="F35" s="44">
        <v>0</v>
      </c>
      <c r="G35" s="51">
        <f>E35-F35</f>
        <v>11590</v>
      </c>
    </row>
    <row r="36" spans="1:18" ht="34.5" customHeight="1" x14ac:dyDescent="0.2">
      <c r="A36" s="40" t="s">
        <v>47</v>
      </c>
      <c r="B36" s="34" t="s">
        <v>36</v>
      </c>
      <c r="C36" s="35" t="s">
        <v>71</v>
      </c>
      <c r="D36" s="36"/>
      <c r="E36" s="37">
        <v>619892</v>
      </c>
      <c r="F36" s="44">
        <v>276016</v>
      </c>
      <c r="G36" s="39">
        <f t="shared" ref="G36" si="5">E36-F36</f>
        <v>343876</v>
      </c>
      <c r="L36" s="45"/>
      <c r="M36" s="46"/>
      <c r="N36" s="47"/>
      <c r="O36" s="47"/>
      <c r="P36" s="48"/>
      <c r="Q36" s="49"/>
      <c r="R36" s="48"/>
    </row>
    <row r="37" spans="1:18" ht="14.25" customHeight="1" x14ac:dyDescent="0.2">
      <c r="A37" s="50" t="s">
        <v>66</v>
      </c>
      <c r="B37" s="34"/>
      <c r="C37" s="81" t="s">
        <v>74</v>
      </c>
      <c r="D37" s="35"/>
      <c r="E37" s="37">
        <v>737500</v>
      </c>
      <c r="F37" s="52">
        <v>0</v>
      </c>
      <c r="G37" s="39">
        <f t="shared" ref="G37" si="6">E37-F37</f>
        <v>737500</v>
      </c>
      <c r="L37" s="45"/>
      <c r="M37" s="46"/>
      <c r="N37" s="47"/>
      <c r="O37" s="47"/>
      <c r="P37" s="48"/>
      <c r="Q37" s="49"/>
      <c r="R37" s="48"/>
    </row>
    <row r="38" spans="1:18" ht="14.25" customHeight="1" x14ac:dyDescent="0.2">
      <c r="A38" s="50" t="s">
        <v>79</v>
      </c>
      <c r="B38" s="34"/>
      <c r="C38" s="81" t="s">
        <v>73</v>
      </c>
      <c r="D38" s="35"/>
      <c r="E38" s="37">
        <v>3923550</v>
      </c>
      <c r="F38" s="52">
        <v>614682</v>
      </c>
      <c r="G38" s="39">
        <f>E38-F38</f>
        <v>3308868</v>
      </c>
      <c r="L38" s="45"/>
      <c r="M38" s="46"/>
      <c r="N38" s="47"/>
      <c r="O38" s="47"/>
      <c r="P38" s="48"/>
      <c r="Q38" s="49"/>
      <c r="R38" s="48"/>
    </row>
    <row r="39" spans="1:18" ht="14.25" customHeight="1" x14ac:dyDescent="0.2">
      <c r="A39" s="50" t="s">
        <v>82</v>
      </c>
      <c r="B39" s="4"/>
      <c r="C39" s="155" t="s">
        <v>83</v>
      </c>
      <c r="D39" s="156"/>
      <c r="E39" s="82">
        <v>0</v>
      </c>
      <c r="F39" s="83">
        <v>0</v>
      </c>
      <c r="G39" s="82">
        <v>0</v>
      </c>
      <c r="L39" s="45"/>
      <c r="M39" s="46"/>
      <c r="N39" s="47"/>
      <c r="O39" s="47"/>
      <c r="P39" s="48"/>
      <c r="Q39" s="49"/>
      <c r="R39" s="48"/>
    </row>
    <row r="40" spans="1:18" x14ac:dyDescent="0.2">
      <c r="A40" s="69"/>
      <c r="B40" s="69"/>
      <c r="C40" s="69"/>
      <c r="D40" s="69"/>
      <c r="E40" s="69"/>
      <c r="F40" s="69"/>
      <c r="G40" s="69"/>
    </row>
    <row r="41" spans="1:18" ht="1.5" customHeight="1" x14ac:dyDescent="0.2">
      <c r="A41" s="53" t="s">
        <v>49</v>
      </c>
      <c r="B41" s="53"/>
      <c r="C41" s="53"/>
      <c r="D41" s="53"/>
      <c r="E41" s="53"/>
      <c r="F41" s="53"/>
      <c r="G41" s="53"/>
    </row>
    <row r="42" spans="1:18" ht="5.25" hidden="1" customHeight="1" x14ac:dyDescent="0.2"/>
    <row r="43" spans="1:18" ht="33.75" hidden="1" customHeight="1" x14ac:dyDescent="0.2">
      <c r="A43" s="54" t="s">
        <v>20</v>
      </c>
      <c r="B43" s="55" t="s">
        <v>21</v>
      </c>
      <c r="C43" s="56" t="s">
        <v>50</v>
      </c>
      <c r="D43" s="56"/>
      <c r="E43" s="56" t="s">
        <v>51</v>
      </c>
      <c r="F43" s="54" t="s">
        <v>24</v>
      </c>
      <c r="G43" s="57" t="s">
        <v>25</v>
      </c>
    </row>
    <row r="44" spans="1:18" ht="9.75" hidden="1" customHeight="1" x14ac:dyDescent="0.2">
      <c r="A44" s="1" t="s">
        <v>26</v>
      </c>
      <c r="B44" s="1" t="s">
        <v>27</v>
      </c>
      <c r="C44" s="2" t="s">
        <v>28</v>
      </c>
      <c r="D44" s="2"/>
      <c r="E44" s="2" t="s">
        <v>29</v>
      </c>
      <c r="F44" s="1" t="s">
        <v>30</v>
      </c>
      <c r="G44" s="1" t="s">
        <v>31</v>
      </c>
    </row>
    <row r="45" spans="1:18" ht="12" hidden="1" x14ac:dyDescent="0.2">
      <c r="A45" s="58" t="s">
        <v>52</v>
      </c>
      <c r="B45" s="59" t="s">
        <v>53</v>
      </c>
      <c r="C45" s="60"/>
      <c r="D45" s="60"/>
      <c r="E45" s="61" t="s">
        <v>54</v>
      </c>
      <c r="F45" s="62" t="s">
        <v>54</v>
      </c>
      <c r="G45" s="63" t="s">
        <v>54</v>
      </c>
    </row>
    <row r="46" spans="1:18" ht="10.5" hidden="1" customHeight="1" x14ac:dyDescent="0.2">
      <c r="A46" s="64" t="s">
        <v>34</v>
      </c>
      <c r="B46" s="65"/>
      <c r="C46" s="64"/>
      <c r="D46" s="64"/>
      <c r="E46" s="64"/>
      <c r="F46" s="66"/>
      <c r="G46" s="67"/>
    </row>
    <row r="47" spans="1:18" ht="24" hidden="1" x14ac:dyDescent="0.2">
      <c r="A47" s="68" t="s">
        <v>55</v>
      </c>
      <c r="B47" s="65" t="s">
        <v>56</v>
      </c>
      <c r="C47" s="69"/>
      <c r="D47" s="69"/>
      <c r="E47" s="70"/>
      <c r="F47" s="71">
        <v>45010.34</v>
      </c>
      <c r="G47" s="72"/>
    </row>
    <row r="48" spans="1:18" ht="11.25" hidden="1" customHeight="1" x14ac:dyDescent="0.2">
      <c r="A48" s="69"/>
      <c r="B48" s="69"/>
      <c r="C48" s="69"/>
      <c r="D48" s="69"/>
      <c r="E48" s="69"/>
      <c r="F48" s="69"/>
      <c r="G48" s="69"/>
    </row>
    <row r="49" spans="1:7" ht="12" hidden="1" x14ac:dyDescent="0.2">
      <c r="A49" s="73"/>
      <c r="B49" s="73"/>
      <c r="C49" s="73"/>
      <c r="D49" s="73"/>
      <c r="E49" s="73"/>
      <c r="F49" s="73"/>
      <c r="G49" s="73"/>
    </row>
    <row r="50" spans="1:7" ht="5.25" hidden="1" customHeight="1" x14ac:dyDescent="0.2">
      <c r="A50" s="69"/>
      <c r="B50" s="69"/>
      <c r="C50" s="69"/>
      <c r="D50" s="69"/>
      <c r="E50" s="69"/>
      <c r="F50" s="69"/>
      <c r="G50" s="69"/>
    </row>
    <row r="51" spans="1:7" hidden="1" x14ac:dyDescent="0.2">
      <c r="A51" s="3"/>
      <c r="B51" s="74"/>
      <c r="C51" s="74"/>
      <c r="D51" s="74"/>
      <c r="E51" s="74"/>
      <c r="F51" s="3"/>
      <c r="G51" s="74"/>
    </row>
    <row r="52" spans="1:7" hidden="1" x14ac:dyDescent="0.2">
      <c r="A52" s="3"/>
      <c r="B52" s="3"/>
      <c r="C52" s="3"/>
      <c r="D52" s="3"/>
      <c r="E52" s="3"/>
      <c r="F52" s="3"/>
      <c r="G52" s="3"/>
    </row>
    <row r="53" spans="1:7" ht="12" hidden="1" x14ac:dyDescent="0.2">
      <c r="A53" s="75"/>
      <c r="B53" s="3"/>
      <c r="C53" s="69"/>
      <c r="D53" s="69"/>
      <c r="E53" s="76"/>
      <c r="F53" s="76"/>
      <c r="G53" s="76"/>
    </row>
    <row r="54" spans="1:7" ht="12" hidden="1" customHeight="1" x14ac:dyDescent="0.2">
      <c r="A54" s="69"/>
      <c r="B54" s="3"/>
      <c r="C54" s="69"/>
      <c r="D54" s="69"/>
      <c r="E54" s="69"/>
      <c r="F54" s="69"/>
      <c r="G54" s="69"/>
    </row>
    <row r="55" spans="1:7" ht="12" hidden="1" x14ac:dyDescent="0.2">
      <c r="A55" s="75"/>
      <c r="B55" s="3"/>
      <c r="C55" s="69"/>
      <c r="D55" s="69"/>
      <c r="E55" s="76"/>
      <c r="F55" s="76"/>
      <c r="G55" s="76"/>
    </row>
    <row r="56" spans="1:7" ht="12" hidden="1" x14ac:dyDescent="0.2">
      <c r="A56" s="75"/>
      <c r="B56" s="3"/>
      <c r="C56" s="69"/>
      <c r="D56" s="69"/>
      <c r="E56" s="76"/>
      <c r="F56" s="76"/>
      <c r="G56" s="76"/>
    </row>
    <row r="57" spans="1:7" ht="12" hidden="1" x14ac:dyDescent="0.2">
      <c r="A57" s="75"/>
      <c r="B57" s="3"/>
      <c r="C57" s="69"/>
      <c r="D57" s="69"/>
      <c r="E57" s="76"/>
      <c r="F57" s="76"/>
      <c r="G57" s="76"/>
    </row>
    <row r="58" spans="1:7" hidden="1" x14ac:dyDescent="0.2">
      <c r="A58" s="69"/>
      <c r="B58" s="69"/>
      <c r="C58" s="69"/>
      <c r="D58" s="69"/>
      <c r="E58" s="69"/>
      <c r="F58" s="69"/>
      <c r="G58" s="69"/>
    </row>
    <row r="59" spans="1:7" ht="12" hidden="1" x14ac:dyDescent="0.2">
      <c r="A59" s="77"/>
      <c r="B59" s="69"/>
      <c r="C59" s="69"/>
      <c r="D59" s="69"/>
      <c r="E59" s="78"/>
      <c r="F59" s="69"/>
      <c r="G59" s="69"/>
    </row>
    <row r="60" spans="1:7" hidden="1" x14ac:dyDescent="0.2">
      <c r="A60" s="69"/>
      <c r="B60" s="69"/>
      <c r="C60" s="69"/>
      <c r="D60" s="69"/>
      <c r="E60" s="69"/>
      <c r="F60" s="69"/>
      <c r="G60" s="69"/>
    </row>
    <row r="61" spans="1:7" ht="3" customHeight="1" x14ac:dyDescent="0.2">
      <c r="A61" s="69"/>
      <c r="B61" s="69"/>
      <c r="C61" s="69"/>
      <c r="D61" s="69"/>
      <c r="E61" s="69"/>
      <c r="F61" s="69"/>
      <c r="G61" s="69"/>
    </row>
    <row r="62" spans="1:7" ht="12" hidden="1" x14ac:dyDescent="0.2">
      <c r="A62" s="79"/>
      <c r="B62" s="69"/>
      <c r="C62" s="69"/>
      <c r="D62" s="78"/>
      <c r="E62" s="69"/>
      <c r="F62" s="69"/>
      <c r="G62" s="69"/>
    </row>
    <row r="63" spans="1:7" hidden="1" x14ac:dyDescent="0.2">
      <c r="A63" s="69"/>
      <c r="B63" s="69"/>
      <c r="C63" s="69"/>
      <c r="D63" s="69"/>
      <c r="E63" s="69"/>
      <c r="F63" s="69"/>
      <c r="G63" s="69"/>
    </row>
    <row r="64" spans="1:7" hidden="1" x14ac:dyDescent="0.2">
      <c r="A64" s="69"/>
      <c r="B64" s="69"/>
      <c r="C64" s="69"/>
      <c r="D64" s="69"/>
      <c r="E64" s="69"/>
      <c r="F64" s="69"/>
      <c r="G64" s="69"/>
    </row>
    <row r="65" spans="1:7" ht="12" hidden="1" x14ac:dyDescent="0.2">
      <c r="A65" s="77"/>
      <c r="B65" s="69"/>
      <c r="C65" s="69"/>
      <c r="D65" s="69"/>
      <c r="E65" s="78"/>
      <c r="F65" s="69"/>
      <c r="G65" s="69"/>
    </row>
    <row r="66" spans="1:7" hidden="1" x14ac:dyDescent="0.2">
      <c r="A66" s="69"/>
      <c r="B66" s="69"/>
      <c r="C66" s="69"/>
      <c r="D66" s="69"/>
      <c r="E66" s="69"/>
      <c r="F66" s="69"/>
      <c r="G66" s="69"/>
    </row>
    <row r="67" spans="1:7" hidden="1" x14ac:dyDescent="0.2">
      <c r="A67" s="69"/>
      <c r="B67" s="69"/>
      <c r="C67" s="69"/>
      <c r="D67" s="69"/>
      <c r="E67" s="69"/>
      <c r="F67" s="69"/>
      <c r="G67" s="69"/>
    </row>
    <row r="74" spans="1:7" ht="4.5" customHeight="1" x14ac:dyDescent="0.2"/>
    <row r="75" spans="1:7" hidden="1" x14ac:dyDescent="0.2"/>
    <row r="76" spans="1:7" hidden="1" x14ac:dyDescent="0.2"/>
    <row r="77" spans="1:7" hidden="1" x14ac:dyDescent="0.2"/>
    <row r="78" spans="1:7" hidden="1" x14ac:dyDescent="0.2"/>
    <row r="79" spans="1:7" hidden="1" x14ac:dyDescent="0.2"/>
    <row r="80" spans="1:7" hidden="1" x14ac:dyDescent="0.2"/>
    <row r="81" spans="1:7" hidden="1" x14ac:dyDescent="0.2"/>
    <row r="82" spans="1:7" hidden="1" x14ac:dyDescent="0.2"/>
    <row r="83" spans="1:7" hidden="1" x14ac:dyDescent="0.2"/>
    <row r="84" spans="1:7" hidden="1" x14ac:dyDescent="0.2"/>
    <row r="85" spans="1:7" hidden="1" x14ac:dyDescent="0.2"/>
    <row r="86" spans="1:7" hidden="1" x14ac:dyDescent="0.2"/>
    <row r="87" spans="1:7" hidden="1" x14ac:dyDescent="0.2"/>
    <row r="88" spans="1:7" hidden="1" x14ac:dyDescent="0.2"/>
    <row r="89" spans="1:7" hidden="1" x14ac:dyDescent="0.2"/>
    <row r="90" spans="1:7" hidden="1" x14ac:dyDescent="0.2"/>
    <row r="91" spans="1:7" hidden="1" x14ac:dyDescent="0.2"/>
    <row r="92" spans="1:7" hidden="1" x14ac:dyDescent="0.2"/>
    <row r="93" spans="1:7" hidden="1" x14ac:dyDescent="0.2"/>
    <row r="94" spans="1:7" hidden="1" x14ac:dyDescent="0.2"/>
    <row r="95" spans="1:7" hidden="1" x14ac:dyDescent="0.2"/>
    <row r="96" spans="1:7" ht="12" x14ac:dyDescent="0.2">
      <c r="A96" s="8" t="s">
        <v>49</v>
      </c>
      <c r="B96" s="8"/>
      <c r="C96" s="8"/>
      <c r="D96" s="8"/>
      <c r="E96" s="8"/>
      <c r="F96" s="8"/>
      <c r="G96" s="8"/>
    </row>
    <row r="97" spans="1:7" x14ac:dyDescent="0.2">
      <c r="A97" s="7"/>
      <c r="B97" s="7"/>
      <c r="C97" s="7"/>
      <c r="D97" s="7"/>
      <c r="E97" s="7"/>
      <c r="F97" s="7"/>
      <c r="G97" s="7"/>
    </row>
    <row r="98" spans="1:7" ht="45" x14ac:dyDescent="0.2">
      <c r="A98" s="18" t="s">
        <v>20</v>
      </c>
      <c r="B98" s="19" t="s">
        <v>21</v>
      </c>
      <c r="C98" s="20" t="s">
        <v>50</v>
      </c>
      <c r="D98" s="20"/>
      <c r="E98" s="21" t="s">
        <v>51</v>
      </c>
      <c r="F98" s="18" t="s">
        <v>24</v>
      </c>
      <c r="G98" s="84" t="s">
        <v>25</v>
      </c>
    </row>
    <row r="99" spans="1:7" ht="12" thickBot="1" x14ac:dyDescent="0.25">
      <c r="A99" s="4" t="s">
        <v>26</v>
      </c>
      <c r="B99" s="4" t="s">
        <v>27</v>
      </c>
      <c r="C99" s="85" t="s">
        <v>28</v>
      </c>
      <c r="D99" s="85"/>
      <c r="E99" s="6" t="s">
        <v>29</v>
      </c>
      <c r="F99" s="4" t="s">
        <v>30</v>
      </c>
      <c r="G99" s="4" t="s">
        <v>31</v>
      </c>
    </row>
    <row r="100" spans="1:7" ht="12" x14ac:dyDescent="0.2">
      <c r="A100" s="86" t="s">
        <v>52</v>
      </c>
      <c r="B100" s="23" t="s">
        <v>53</v>
      </c>
      <c r="C100" s="153"/>
      <c r="D100" s="154"/>
      <c r="E100" s="26">
        <f>E102+E106+E125+E129+E131+E133+E137+E147+E152+E154+E156+E162+E173+E179+E181+E183+E142+E150+E127+E175+E160+E171+E177</f>
        <v>14423724.539999999</v>
      </c>
      <c r="F100" s="26">
        <f>F102+F106+F125+F129+F133+F137+F147+F154+F156+F162+F179+F181+F183+F152+F142+F131</f>
        <v>4728173.790000001</v>
      </c>
      <c r="G100" s="26">
        <f>E100-F100</f>
        <v>9695550.7499999981</v>
      </c>
    </row>
    <row r="101" spans="1:7" x14ac:dyDescent="0.2">
      <c r="A101" s="28" t="s">
        <v>34</v>
      </c>
      <c r="B101" s="29"/>
      <c r="C101" s="87"/>
      <c r="D101" s="88"/>
      <c r="E101" s="28"/>
      <c r="F101" s="89"/>
      <c r="G101" s="32"/>
    </row>
    <row r="102" spans="1:7" x14ac:dyDescent="0.2">
      <c r="A102" s="90"/>
      <c r="B102" s="91" t="s">
        <v>36</v>
      </c>
      <c r="C102" s="92" t="s">
        <v>94</v>
      </c>
      <c r="D102" s="92"/>
      <c r="E102" s="93">
        <f>SUM(E103:E105)</f>
        <v>1141577</v>
      </c>
      <c r="F102" s="93">
        <f>SUM(F103:F105)</f>
        <v>254518.50999999998</v>
      </c>
      <c r="G102" s="94">
        <f>SUM(G103:G105)</f>
        <v>887058.49000000011</v>
      </c>
    </row>
    <row r="103" spans="1:7" x14ac:dyDescent="0.2">
      <c r="A103" s="40" t="s">
        <v>95</v>
      </c>
      <c r="B103" s="34" t="s">
        <v>36</v>
      </c>
      <c r="C103" s="95" t="s">
        <v>96</v>
      </c>
      <c r="D103" s="95"/>
      <c r="E103" s="37">
        <v>876787</v>
      </c>
      <c r="F103" s="96">
        <v>190968.68</v>
      </c>
      <c r="G103" s="39">
        <f>E103-F103</f>
        <v>685818.32000000007</v>
      </c>
    </row>
    <row r="104" spans="1:7" x14ac:dyDescent="0.2">
      <c r="A104" s="40" t="s">
        <v>97</v>
      </c>
      <c r="B104" s="34"/>
      <c r="C104" s="95" t="s">
        <v>98</v>
      </c>
      <c r="D104" s="95"/>
      <c r="E104" s="37">
        <v>5877.3</v>
      </c>
      <c r="F104" s="96">
        <v>5877.3</v>
      </c>
      <c r="G104" s="39">
        <f>E104-F104</f>
        <v>0</v>
      </c>
    </row>
    <row r="105" spans="1:7" x14ac:dyDescent="0.2">
      <c r="A105" s="40" t="s">
        <v>99</v>
      </c>
      <c r="B105" s="34" t="s">
        <v>36</v>
      </c>
      <c r="C105" s="95" t="s">
        <v>100</v>
      </c>
      <c r="D105" s="95"/>
      <c r="E105" s="37">
        <v>258912.7</v>
      </c>
      <c r="F105" s="96">
        <v>57672.53</v>
      </c>
      <c r="G105" s="39">
        <f t="shared" ref="G105:G184" si="7">E105-F105</f>
        <v>201240.17</v>
      </c>
    </row>
    <row r="106" spans="1:7" x14ac:dyDescent="0.2">
      <c r="A106" s="40"/>
      <c r="B106" s="34" t="s">
        <v>36</v>
      </c>
      <c r="C106" s="92" t="s">
        <v>101</v>
      </c>
      <c r="D106" s="92"/>
      <c r="E106" s="93">
        <f>SUM(E107:E124)</f>
        <v>4969326.4399999995</v>
      </c>
      <c r="F106" s="93">
        <f>F107+F108+F109+F110+F111+F113+F114+F115+F116+I107+F117+F120+F122+F123+F124+F119+F112+F121+F118</f>
        <v>2236439.2600000007</v>
      </c>
      <c r="G106" s="94">
        <f>SUM(G107:G124)</f>
        <v>2732887.18</v>
      </c>
    </row>
    <row r="107" spans="1:7" x14ac:dyDescent="0.2">
      <c r="A107" s="40" t="s">
        <v>95</v>
      </c>
      <c r="B107" s="34" t="s">
        <v>36</v>
      </c>
      <c r="C107" s="95" t="s">
        <v>102</v>
      </c>
      <c r="D107" s="95"/>
      <c r="E107" s="37">
        <v>1600872</v>
      </c>
      <c r="F107" s="97">
        <v>769797.96</v>
      </c>
      <c r="G107" s="39">
        <f t="shared" si="7"/>
        <v>831074.04</v>
      </c>
    </row>
    <row r="108" spans="1:7" x14ac:dyDescent="0.2">
      <c r="A108" s="40" t="s">
        <v>103</v>
      </c>
      <c r="B108" s="34" t="s">
        <v>36</v>
      </c>
      <c r="C108" s="95" t="s">
        <v>104</v>
      </c>
      <c r="D108" s="95"/>
      <c r="E108" s="38">
        <v>0</v>
      </c>
      <c r="F108" s="96">
        <v>0</v>
      </c>
      <c r="G108" s="39">
        <f t="shared" si="7"/>
        <v>0</v>
      </c>
    </row>
    <row r="109" spans="1:7" x14ac:dyDescent="0.2">
      <c r="A109" s="40" t="s">
        <v>99</v>
      </c>
      <c r="B109" s="34" t="s">
        <v>36</v>
      </c>
      <c r="C109" s="95" t="s">
        <v>105</v>
      </c>
      <c r="D109" s="95"/>
      <c r="E109" s="37">
        <v>483463</v>
      </c>
      <c r="F109" s="96">
        <v>232479.08</v>
      </c>
      <c r="G109" s="39">
        <f t="shared" si="7"/>
        <v>250983.92</v>
      </c>
    </row>
    <row r="110" spans="1:7" x14ac:dyDescent="0.2">
      <c r="A110" s="40" t="s">
        <v>106</v>
      </c>
      <c r="B110" s="34" t="s">
        <v>36</v>
      </c>
      <c r="C110" s="95" t="s">
        <v>107</v>
      </c>
      <c r="D110" s="95"/>
      <c r="E110" s="38">
        <v>75000</v>
      </c>
      <c r="F110" s="96">
        <v>37944.47</v>
      </c>
      <c r="G110" s="39">
        <f t="shared" si="7"/>
        <v>37055.53</v>
      </c>
    </row>
    <row r="111" spans="1:7" x14ac:dyDescent="0.2">
      <c r="A111" s="40" t="s">
        <v>108</v>
      </c>
      <c r="B111" s="34" t="s">
        <v>36</v>
      </c>
      <c r="C111" s="95" t="s">
        <v>109</v>
      </c>
      <c r="D111" s="95"/>
      <c r="E111" s="37">
        <v>10000</v>
      </c>
      <c r="F111" s="96">
        <v>3249.72</v>
      </c>
      <c r="G111" s="39">
        <f t="shared" si="7"/>
        <v>6750.2800000000007</v>
      </c>
    </row>
    <row r="112" spans="1:7" x14ac:dyDescent="0.2">
      <c r="A112" s="40" t="s">
        <v>110</v>
      </c>
      <c r="B112" s="34"/>
      <c r="C112" s="95" t="s">
        <v>111</v>
      </c>
      <c r="D112" s="95"/>
      <c r="E112" s="37">
        <v>30500</v>
      </c>
      <c r="F112" s="96">
        <v>14500</v>
      </c>
      <c r="G112" s="39">
        <f t="shared" si="7"/>
        <v>16000</v>
      </c>
    </row>
    <row r="113" spans="1:7" x14ac:dyDescent="0.2">
      <c r="A113" s="40" t="s">
        <v>112</v>
      </c>
      <c r="B113" s="34" t="s">
        <v>36</v>
      </c>
      <c r="C113" s="95" t="s">
        <v>113</v>
      </c>
      <c r="D113" s="95"/>
      <c r="E113" s="38">
        <v>308762.44</v>
      </c>
      <c r="F113" s="96">
        <v>167319</v>
      </c>
      <c r="G113" s="39">
        <f t="shared" si="7"/>
        <v>141443.44</v>
      </c>
    </row>
    <row r="114" spans="1:7" x14ac:dyDescent="0.2">
      <c r="A114" s="40" t="s">
        <v>112</v>
      </c>
      <c r="B114" s="34" t="s">
        <v>36</v>
      </c>
      <c r="C114" s="95" t="s">
        <v>114</v>
      </c>
      <c r="D114" s="95"/>
      <c r="E114" s="38">
        <v>26237.56</v>
      </c>
      <c r="F114" s="96">
        <v>26237.56</v>
      </c>
      <c r="G114" s="39">
        <f t="shared" si="7"/>
        <v>0</v>
      </c>
    </row>
    <row r="115" spans="1:7" x14ac:dyDescent="0.2">
      <c r="A115" s="40" t="s">
        <v>115</v>
      </c>
      <c r="B115" s="34" t="s">
        <v>36</v>
      </c>
      <c r="C115" s="95" t="s">
        <v>116</v>
      </c>
      <c r="D115" s="95"/>
      <c r="E115" s="38">
        <v>0</v>
      </c>
      <c r="F115" s="97">
        <v>0</v>
      </c>
      <c r="G115" s="39">
        <f t="shared" si="7"/>
        <v>0</v>
      </c>
    </row>
    <row r="116" spans="1:7" x14ac:dyDescent="0.2">
      <c r="A116" s="40" t="s">
        <v>117</v>
      </c>
      <c r="B116" s="34" t="s">
        <v>36</v>
      </c>
      <c r="C116" s="95" t="s">
        <v>118</v>
      </c>
      <c r="D116" s="95"/>
      <c r="E116" s="37">
        <v>230000</v>
      </c>
      <c r="F116" s="97">
        <v>107046</v>
      </c>
      <c r="G116" s="39">
        <f t="shared" si="7"/>
        <v>122954</v>
      </c>
    </row>
    <row r="117" spans="1:7" x14ac:dyDescent="0.2">
      <c r="A117" s="40" t="s">
        <v>119</v>
      </c>
      <c r="B117" s="34" t="s">
        <v>36</v>
      </c>
      <c r="C117" s="95" t="s">
        <v>120</v>
      </c>
      <c r="D117" s="95"/>
      <c r="E117" s="37">
        <v>95500</v>
      </c>
      <c r="F117" s="97">
        <v>69680</v>
      </c>
      <c r="G117" s="39">
        <f t="shared" si="7"/>
        <v>25820</v>
      </c>
    </row>
    <row r="118" spans="1:7" x14ac:dyDescent="0.2">
      <c r="A118" s="40" t="s">
        <v>121</v>
      </c>
      <c r="B118" s="34" t="s">
        <v>36</v>
      </c>
      <c r="C118" s="98" t="s">
        <v>122</v>
      </c>
      <c r="D118" s="95"/>
      <c r="E118" s="37">
        <v>5000</v>
      </c>
      <c r="F118" s="96">
        <v>4.3899999999999997</v>
      </c>
      <c r="G118" s="39">
        <f t="shared" si="7"/>
        <v>4995.6099999999997</v>
      </c>
    </row>
    <row r="119" spans="1:7" x14ac:dyDescent="0.2">
      <c r="A119" s="40" t="s">
        <v>121</v>
      </c>
      <c r="B119" s="34"/>
      <c r="C119" s="98" t="s">
        <v>123</v>
      </c>
      <c r="D119" s="95"/>
      <c r="E119" s="37">
        <v>508895.44</v>
      </c>
      <c r="F119" s="96">
        <v>15222.43</v>
      </c>
      <c r="G119" s="39">
        <f t="shared" si="7"/>
        <v>493673.01</v>
      </c>
    </row>
    <row r="120" spans="1:7" x14ac:dyDescent="0.2">
      <c r="A120" s="40" t="s">
        <v>95</v>
      </c>
      <c r="B120" s="34"/>
      <c r="C120" s="155" t="s">
        <v>124</v>
      </c>
      <c r="D120" s="156"/>
      <c r="E120" s="37">
        <v>1073944</v>
      </c>
      <c r="F120" s="97">
        <v>531853.97</v>
      </c>
      <c r="G120" s="39">
        <f t="shared" si="7"/>
        <v>542090.03</v>
      </c>
    </row>
    <row r="121" spans="1:7" x14ac:dyDescent="0.2">
      <c r="A121" s="40"/>
      <c r="B121" s="34"/>
      <c r="C121" s="155" t="s">
        <v>125</v>
      </c>
      <c r="D121" s="156"/>
      <c r="E121" s="37">
        <v>1227.54</v>
      </c>
      <c r="F121" s="97">
        <v>1227.54</v>
      </c>
      <c r="G121" s="39">
        <f t="shared" si="7"/>
        <v>0</v>
      </c>
    </row>
    <row r="122" spans="1:7" x14ac:dyDescent="0.2">
      <c r="A122" s="40" t="s">
        <v>99</v>
      </c>
      <c r="B122" s="34"/>
      <c r="C122" s="149" t="s">
        <v>126</v>
      </c>
      <c r="D122" s="150"/>
      <c r="E122" s="37">
        <v>323103.46000000002</v>
      </c>
      <c r="F122" s="97">
        <v>160619.9</v>
      </c>
      <c r="G122" s="39">
        <f t="shared" si="7"/>
        <v>162483.56000000003</v>
      </c>
    </row>
    <row r="123" spans="1:7" x14ac:dyDescent="0.2">
      <c r="A123" s="40" t="s">
        <v>95</v>
      </c>
      <c r="B123" s="34"/>
      <c r="C123" s="149" t="s">
        <v>127</v>
      </c>
      <c r="D123" s="150"/>
      <c r="E123" s="37">
        <v>151168</v>
      </c>
      <c r="F123" s="97">
        <v>76234.45</v>
      </c>
      <c r="G123" s="39">
        <f t="shared" si="7"/>
        <v>74933.55</v>
      </c>
    </row>
    <row r="124" spans="1:7" x14ac:dyDescent="0.2">
      <c r="A124" s="40" t="s">
        <v>99</v>
      </c>
      <c r="B124" s="34"/>
      <c r="C124" s="149" t="s">
        <v>128</v>
      </c>
      <c r="D124" s="150"/>
      <c r="E124" s="37">
        <v>45653</v>
      </c>
      <c r="F124" s="97">
        <v>23022.79</v>
      </c>
      <c r="G124" s="39">
        <f t="shared" si="7"/>
        <v>22630.21</v>
      </c>
    </row>
    <row r="125" spans="1:7" x14ac:dyDescent="0.2">
      <c r="A125" s="40"/>
      <c r="B125" s="34"/>
      <c r="C125" s="92" t="s">
        <v>129</v>
      </c>
      <c r="D125" s="92"/>
      <c r="E125" s="93">
        <f>E126</f>
        <v>40000</v>
      </c>
      <c r="F125" s="99">
        <f>F126</f>
        <v>0</v>
      </c>
      <c r="G125" s="94">
        <f t="shared" si="7"/>
        <v>40000</v>
      </c>
    </row>
    <row r="126" spans="1:7" x14ac:dyDescent="0.2">
      <c r="A126" s="40" t="s">
        <v>130</v>
      </c>
      <c r="B126" s="34"/>
      <c r="C126" s="98" t="s">
        <v>131</v>
      </c>
      <c r="D126" s="98"/>
      <c r="E126" s="37">
        <v>40000</v>
      </c>
      <c r="F126" s="96">
        <v>0</v>
      </c>
      <c r="G126" s="39">
        <f t="shared" si="7"/>
        <v>40000</v>
      </c>
    </row>
    <row r="127" spans="1:7" x14ac:dyDescent="0.2">
      <c r="A127" s="40"/>
      <c r="B127" s="34"/>
      <c r="C127" s="92" t="s">
        <v>132</v>
      </c>
      <c r="D127" s="92"/>
      <c r="E127" s="93">
        <f>E128</f>
        <v>169472.53</v>
      </c>
      <c r="F127" s="99">
        <v>0</v>
      </c>
      <c r="G127" s="94">
        <f t="shared" si="7"/>
        <v>169472.53</v>
      </c>
    </row>
    <row r="128" spans="1:7" x14ac:dyDescent="0.2">
      <c r="A128" s="40" t="s">
        <v>130</v>
      </c>
      <c r="B128" s="34"/>
      <c r="C128" s="95" t="s">
        <v>133</v>
      </c>
      <c r="D128" s="95"/>
      <c r="E128" s="37">
        <v>169472.53</v>
      </c>
      <c r="F128" s="96">
        <v>0</v>
      </c>
      <c r="G128" s="39">
        <f t="shared" si="7"/>
        <v>169472.53</v>
      </c>
    </row>
    <row r="129" spans="1:7" x14ac:dyDescent="0.2">
      <c r="A129" s="40"/>
      <c r="B129" s="34"/>
      <c r="C129" s="92" t="s">
        <v>134</v>
      </c>
      <c r="D129" s="92"/>
      <c r="E129" s="93">
        <f>E130</f>
        <v>2000</v>
      </c>
      <c r="F129" s="93">
        <f>F130</f>
        <v>1599</v>
      </c>
      <c r="G129" s="94">
        <f t="shared" si="7"/>
        <v>401</v>
      </c>
    </row>
    <row r="130" spans="1:7" x14ac:dyDescent="0.2">
      <c r="A130" s="40" t="s">
        <v>130</v>
      </c>
      <c r="B130" s="34"/>
      <c r="C130" s="95" t="s">
        <v>135</v>
      </c>
      <c r="D130" s="95"/>
      <c r="E130" s="37">
        <v>2000</v>
      </c>
      <c r="F130" s="96">
        <v>1599</v>
      </c>
      <c r="G130" s="39">
        <f t="shared" si="7"/>
        <v>401</v>
      </c>
    </row>
    <row r="131" spans="1:7" x14ac:dyDescent="0.2">
      <c r="A131" s="40"/>
      <c r="B131" s="34"/>
      <c r="C131" s="151" t="s">
        <v>136</v>
      </c>
      <c r="D131" s="152"/>
      <c r="E131" s="93">
        <f>E132</f>
        <v>10000</v>
      </c>
      <c r="F131" s="93">
        <f>F132</f>
        <v>4500</v>
      </c>
      <c r="G131" s="94">
        <f t="shared" si="7"/>
        <v>5500</v>
      </c>
    </row>
    <row r="132" spans="1:7" x14ac:dyDescent="0.2">
      <c r="A132" s="40" t="s">
        <v>112</v>
      </c>
      <c r="B132" s="34"/>
      <c r="C132" s="149" t="s">
        <v>137</v>
      </c>
      <c r="D132" s="150"/>
      <c r="E132" s="37">
        <v>10000</v>
      </c>
      <c r="F132" s="96">
        <v>4500</v>
      </c>
      <c r="G132" s="39">
        <f t="shared" si="7"/>
        <v>5500</v>
      </c>
    </row>
    <row r="133" spans="1:7" x14ac:dyDescent="0.2">
      <c r="A133" s="40"/>
      <c r="B133" s="34"/>
      <c r="C133" s="92" t="s">
        <v>138</v>
      </c>
      <c r="D133" s="100"/>
      <c r="E133" s="93">
        <f>SUM(E134:E136)</f>
        <v>11590</v>
      </c>
      <c r="F133" s="93">
        <f>F134+F135+F136</f>
        <v>0</v>
      </c>
      <c r="G133" s="94">
        <f>SUM(G134:G136)</f>
        <v>11590</v>
      </c>
    </row>
    <row r="134" spans="1:7" x14ac:dyDescent="0.2">
      <c r="A134" s="40" t="s">
        <v>95</v>
      </c>
      <c r="B134" s="34"/>
      <c r="C134" s="95" t="s">
        <v>139</v>
      </c>
      <c r="D134" s="101"/>
      <c r="E134" s="37">
        <v>6998</v>
      </c>
      <c r="F134" s="96">
        <v>0</v>
      </c>
      <c r="G134" s="39">
        <f t="shared" si="7"/>
        <v>6998</v>
      </c>
    </row>
    <row r="135" spans="1:7" x14ac:dyDescent="0.2">
      <c r="A135" s="40" t="s">
        <v>99</v>
      </c>
      <c r="B135" s="34"/>
      <c r="C135" s="95" t="s">
        <v>140</v>
      </c>
      <c r="D135" s="101"/>
      <c r="E135" s="37">
        <v>2114</v>
      </c>
      <c r="F135" s="96">
        <v>0</v>
      </c>
      <c r="G135" s="39">
        <f t="shared" si="7"/>
        <v>2114</v>
      </c>
    </row>
    <row r="136" spans="1:7" x14ac:dyDescent="0.2">
      <c r="A136" s="40" t="s">
        <v>119</v>
      </c>
      <c r="B136" s="34"/>
      <c r="C136" s="95" t="s">
        <v>141</v>
      </c>
      <c r="D136" s="101"/>
      <c r="E136" s="37">
        <v>2478</v>
      </c>
      <c r="F136" s="96">
        <v>0</v>
      </c>
      <c r="G136" s="39">
        <f t="shared" si="7"/>
        <v>2478</v>
      </c>
    </row>
    <row r="137" spans="1:7" x14ac:dyDescent="0.2">
      <c r="A137" s="40"/>
      <c r="B137" s="34"/>
      <c r="C137" s="92" t="s">
        <v>142</v>
      </c>
      <c r="D137" s="92"/>
      <c r="E137" s="93">
        <f>SUM(E138:E141)</f>
        <v>619892</v>
      </c>
      <c r="F137" s="93">
        <f>F138+F139+F141+F140</f>
        <v>249721.49</v>
      </c>
      <c r="G137" s="94">
        <f>SUM(G138:G141)</f>
        <v>370170.51</v>
      </c>
    </row>
    <row r="138" spans="1:7" x14ac:dyDescent="0.2">
      <c r="A138" s="40" t="s">
        <v>95</v>
      </c>
      <c r="B138" s="34"/>
      <c r="C138" s="95" t="s">
        <v>143</v>
      </c>
      <c r="D138" s="95"/>
      <c r="E138" s="37">
        <v>369456</v>
      </c>
      <c r="F138" s="96">
        <v>184225.44</v>
      </c>
      <c r="G138" s="39">
        <f t="shared" si="7"/>
        <v>185230.56</v>
      </c>
    </row>
    <row r="139" spans="1:7" x14ac:dyDescent="0.2">
      <c r="A139" s="40" t="s">
        <v>99</v>
      </c>
      <c r="B139" s="34"/>
      <c r="C139" s="95" t="s">
        <v>144</v>
      </c>
      <c r="D139" s="95"/>
      <c r="E139" s="37">
        <v>111576</v>
      </c>
      <c r="F139" s="96">
        <v>55636.05</v>
      </c>
      <c r="G139" s="39">
        <f t="shared" si="7"/>
        <v>55939.95</v>
      </c>
    </row>
    <row r="140" spans="1:7" x14ac:dyDescent="0.2">
      <c r="A140" s="40" t="s">
        <v>117</v>
      </c>
      <c r="B140" s="34"/>
      <c r="C140" s="95" t="s">
        <v>145</v>
      </c>
      <c r="D140" s="98"/>
      <c r="E140" s="37">
        <v>20000</v>
      </c>
      <c r="F140" s="96">
        <v>9860</v>
      </c>
      <c r="G140" s="39">
        <f t="shared" si="7"/>
        <v>10140</v>
      </c>
    </row>
    <row r="141" spans="1:7" x14ac:dyDescent="0.2">
      <c r="A141" s="40" t="s">
        <v>119</v>
      </c>
      <c r="B141" s="34"/>
      <c r="C141" s="95" t="s">
        <v>146</v>
      </c>
      <c r="D141" s="98"/>
      <c r="E141" s="37">
        <v>118860</v>
      </c>
      <c r="F141" s="96">
        <v>0</v>
      </c>
      <c r="G141" s="39">
        <f t="shared" si="7"/>
        <v>118860</v>
      </c>
    </row>
    <row r="142" spans="1:7" x14ac:dyDescent="0.2">
      <c r="A142" s="40"/>
      <c r="B142" s="34"/>
      <c r="C142" s="151" t="s">
        <v>147</v>
      </c>
      <c r="D142" s="152"/>
      <c r="E142" s="93">
        <f>E143+E144+E145+E146</f>
        <v>331264</v>
      </c>
      <c r="F142" s="99">
        <f>F143+F144+F145+F146</f>
        <v>273043.16000000003</v>
      </c>
      <c r="G142" s="94">
        <f t="shared" si="7"/>
        <v>58220.839999999967</v>
      </c>
    </row>
    <row r="143" spans="1:7" x14ac:dyDescent="0.2">
      <c r="A143" s="40" t="s">
        <v>110</v>
      </c>
      <c r="B143" s="34"/>
      <c r="C143" s="149" t="s">
        <v>148</v>
      </c>
      <c r="D143" s="150"/>
      <c r="E143" s="37">
        <v>51264</v>
      </c>
      <c r="F143" s="96">
        <v>13818.16</v>
      </c>
      <c r="G143" s="39">
        <f t="shared" si="7"/>
        <v>37445.839999999997</v>
      </c>
    </row>
    <row r="144" spans="1:7" x14ac:dyDescent="0.2">
      <c r="A144" s="40" t="s">
        <v>115</v>
      </c>
      <c r="B144" s="34"/>
      <c r="C144" s="149" t="s">
        <v>149</v>
      </c>
      <c r="D144" s="150"/>
      <c r="E144" s="37">
        <v>230000</v>
      </c>
      <c r="F144" s="96">
        <v>230000</v>
      </c>
      <c r="G144" s="39">
        <f t="shared" si="7"/>
        <v>0</v>
      </c>
    </row>
    <row r="145" spans="1:7" x14ac:dyDescent="0.2">
      <c r="A145" s="40" t="s">
        <v>117</v>
      </c>
      <c r="B145" s="34"/>
      <c r="C145" s="149" t="s">
        <v>150</v>
      </c>
      <c r="D145" s="150"/>
      <c r="E145" s="37">
        <v>30000</v>
      </c>
      <c r="F145" s="96">
        <v>29225</v>
      </c>
      <c r="G145" s="39">
        <f t="shared" si="7"/>
        <v>775</v>
      </c>
    </row>
    <row r="146" spans="1:7" x14ac:dyDescent="0.2">
      <c r="A146" s="40" t="s">
        <v>130</v>
      </c>
      <c r="B146" s="34"/>
      <c r="C146" s="149" t="s">
        <v>151</v>
      </c>
      <c r="D146" s="150"/>
      <c r="E146" s="37">
        <v>20000</v>
      </c>
      <c r="F146" s="96">
        <v>0</v>
      </c>
      <c r="G146" s="39">
        <f t="shared" si="7"/>
        <v>20000</v>
      </c>
    </row>
    <row r="147" spans="1:7" x14ac:dyDescent="0.2">
      <c r="A147" s="40"/>
      <c r="B147" s="34"/>
      <c r="C147" s="92" t="s">
        <v>152</v>
      </c>
      <c r="D147" s="92"/>
      <c r="E147" s="93">
        <f>E148+E149</f>
        <v>1685395.57</v>
      </c>
      <c r="F147" s="99">
        <f>F148+F149</f>
        <v>164840</v>
      </c>
      <c r="G147" s="94">
        <f t="shared" si="7"/>
        <v>1520555.57</v>
      </c>
    </row>
    <row r="148" spans="1:7" x14ac:dyDescent="0.2">
      <c r="A148" s="40" t="s">
        <v>110</v>
      </c>
      <c r="B148" s="34"/>
      <c r="C148" s="95" t="s">
        <v>153</v>
      </c>
      <c r="D148" s="95"/>
      <c r="E148" s="37">
        <v>1605395.57</v>
      </c>
      <c r="F148" s="96">
        <v>84840</v>
      </c>
      <c r="G148" s="39">
        <f t="shared" si="7"/>
        <v>1520555.57</v>
      </c>
    </row>
    <row r="149" spans="1:7" x14ac:dyDescent="0.2">
      <c r="A149" s="40" t="s">
        <v>110</v>
      </c>
      <c r="B149" s="34"/>
      <c r="C149" s="95" t="s">
        <v>154</v>
      </c>
      <c r="D149" s="95"/>
      <c r="E149" s="37">
        <v>80000</v>
      </c>
      <c r="F149" s="96">
        <v>80000</v>
      </c>
      <c r="G149" s="39">
        <f t="shared" si="7"/>
        <v>0</v>
      </c>
    </row>
    <row r="150" spans="1:7" x14ac:dyDescent="0.2">
      <c r="A150" s="40"/>
      <c r="B150" s="34"/>
      <c r="C150" s="92" t="s">
        <v>155</v>
      </c>
      <c r="D150" s="92"/>
      <c r="E150" s="93">
        <f>E151</f>
        <v>787413</v>
      </c>
      <c r="F150" s="99">
        <v>0</v>
      </c>
      <c r="G150" s="94">
        <f t="shared" si="7"/>
        <v>787413</v>
      </c>
    </row>
    <row r="151" spans="1:7" x14ac:dyDescent="0.2">
      <c r="A151" s="40" t="s">
        <v>110</v>
      </c>
      <c r="B151" s="34"/>
      <c r="C151" s="95" t="s">
        <v>156</v>
      </c>
      <c r="D151" s="95"/>
      <c r="E151" s="37">
        <v>787413</v>
      </c>
      <c r="F151" s="96">
        <v>0</v>
      </c>
      <c r="G151" s="39">
        <f t="shared" si="7"/>
        <v>787413</v>
      </c>
    </row>
    <row r="152" spans="1:7" x14ac:dyDescent="0.2">
      <c r="A152" s="40"/>
      <c r="B152" s="34"/>
      <c r="C152" s="151" t="s">
        <v>157</v>
      </c>
      <c r="D152" s="152"/>
      <c r="E152" s="93">
        <f>E153</f>
        <v>40000</v>
      </c>
      <c r="F152" s="99">
        <f>F153</f>
        <v>36000</v>
      </c>
      <c r="G152" s="94">
        <f t="shared" si="7"/>
        <v>4000</v>
      </c>
    </row>
    <row r="153" spans="1:7" x14ac:dyDescent="0.2">
      <c r="A153" s="40" t="s">
        <v>112</v>
      </c>
      <c r="B153" s="34"/>
      <c r="C153" s="98" t="s">
        <v>158</v>
      </c>
      <c r="D153" s="95"/>
      <c r="E153" s="37">
        <v>40000</v>
      </c>
      <c r="F153" s="96">
        <v>36000</v>
      </c>
      <c r="G153" s="39">
        <f t="shared" si="7"/>
        <v>4000</v>
      </c>
    </row>
    <row r="154" spans="1:7" x14ac:dyDescent="0.2">
      <c r="A154" s="40"/>
      <c r="B154" s="34"/>
      <c r="C154" s="92" t="s">
        <v>159</v>
      </c>
      <c r="D154" s="92"/>
      <c r="E154" s="93">
        <v>5000</v>
      </c>
      <c r="F154" s="99">
        <f>F155</f>
        <v>0</v>
      </c>
      <c r="G154" s="94">
        <f t="shared" si="7"/>
        <v>5000</v>
      </c>
    </row>
    <row r="155" spans="1:7" x14ac:dyDescent="0.2">
      <c r="A155" s="40" t="s">
        <v>112</v>
      </c>
      <c r="B155" s="34" t="s">
        <v>36</v>
      </c>
      <c r="C155" s="95" t="s">
        <v>160</v>
      </c>
      <c r="D155" s="95"/>
      <c r="E155" s="37">
        <v>5000</v>
      </c>
      <c r="F155" s="96">
        <v>0</v>
      </c>
      <c r="G155" s="39">
        <f t="shared" si="7"/>
        <v>5000</v>
      </c>
    </row>
    <row r="156" spans="1:7" x14ac:dyDescent="0.2">
      <c r="A156" s="40"/>
      <c r="B156" s="34"/>
      <c r="C156" s="92" t="s">
        <v>161</v>
      </c>
      <c r="D156" s="92"/>
      <c r="E156" s="93">
        <f>SUM(E157:E159)</f>
        <v>873848</v>
      </c>
      <c r="F156" s="93">
        <f>F157+F158+F159</f>
        <v>599118.79</v>
      </c>
      <c r="G156" s="94">
        <f>SUM(G157:G159)</f>
        <v>274729.21000000002</v>
      </c>
    </row>
    <row r="157" spans="1:7" x14ac:dyDescent="0.2">
      <c r="A157" s="40" t="s">
        <v>112</v>
      </c>
      <c r="B157" s="34" t="s">
        <v>36</v>
      </c>
      <c r="C157" s="95" t="s">
        <v>162</v>
      </c>
      <c r="D157" s="95"/>
      <c r="E157" s="37">
        <v>19200</v>
      </c>
      <c r="F157" s="96">
        <v>19200</v>
      </c>
      <c r="G157" s="39">
        <f t="shared" ref="G157:G158" si="8">E157-F157</f>
        <v>0</v>
      </c>
    </row>
    <row r="158" spans="1:7" x14ac:dyDescent="0.2">
      <c r="A158" s="40" t="s">
        <v>119</v>
      </c>
      <c r="B158" s="34" t="s">
        <v>36</v>
      </c>
      <c r="C158" s="95" t="s">
        <v>163</v>
      </c>
      <c r="D158" s="95"/>
      <c r="E158" s="37">
        <v>334648</v>
      </c>
      <c r="F158" s="96">
        <v>307338.09999999998</v>
      </c>
      <c r="G158" s="39">
        <f t="shared" si="8"/>
        <v>27309.900000000023</v>
      </c>
    </row>
    <row r="159" spans="1:7" x14ac:dyDescent="0.2">
      <c r="A159" s="40" t="s">
        <v>108</v>
      </c>
      <c r="B159" s="34" t="s">
        <v>36</v>
      </c>
      <c r="C159" s="95" t="s">
        <v>164</v>
      </c>
      <c r="D159" s="95"/>
      <c r="E159" s="37">
        <v>520000</v>
      </c>
      <c r="F159" s="96">
        <v>272580.69</v>
      </c>
      <c r="G159" s="39">
        <f t="shared" si="7"/>
        <v>247419.31</v>
      </c>
    </row>
    <row r="160" spans="1:7" x14ac:dyDescent="0.2">
      <c r="A160" s="40"/>
      <c r="B160" s="34"/>
      <c r="C160" s="92" t="s">
        <v>165</v>
      </c>
      <c r="D160" s="92"/>
      <c r="E160" s="93">
        <f>E161</f>
        <v>127335</v>
      </c>
      <c r="F160" s="99">
        <f>F161</f>
        <v>0</v>
      </c>
      <c r="G160" s="94">
        <f t="shared" si="7"/>
        <v>127335</v>
      </c>
    </row>
    <row r="161" spans="1:7" x14ac:dyDescent="0.2">
      <c r="A161" s="40" t="s">
        <v>112</v>
      </c>
      <c r="B161" s="34"/>
      <c r="C161" s="95" t="s">
        <v>166</v>
      </c>
      <c r="D161" s="95"/>
      <c r="E161" s="37">
        <v>127335</v>
      </c>
      <c r="F161" s="96">
        <v>0</v>
      </c>
      <c r="G161" s="39">
        <f t="shared" si="7"/>
        <v>127335</v>
      </c>
    </row>
    <row r="162" spans="1:7" x14ac:dyDescent="0.2">
      <c r="A162" s="40"/>
      <c r="B162" s="34"/>
      <c r="C162" s="92" t="s">
        <v>167</v>
      </c>
      <c r="D162" s="92"/>
      <c r="E162" s="93">
        <f>SUM(E163:E170)</f>
        <v>1153548</v>
      </c>
      <c r="F162" s="93">
        <f>F163+F164+F165+F166+F170+F168+F169+F167</f>
        <v>533362.57999999996</v>
      </c>
      <c r="G162" s="94">
        <f>SUM(G163:G170)</f>
        <v>8004185</v>
      </c>
    </row>
    <row r="163" spans="1:7" x14ac:dyDescent="0.2">
      <c r="A163" s="40" t="s">
        <v>95</v>
      </c>
      <c r="B163" s="34"/>
      <c r="C163" s="95" t="s">
        <v>168</v>
      </c>
      <c r="D163" s="95"/>
      <c r="E163" s="37">
        <v>554184</v>
      </c>
      <c r="F163" s="37">
        <v>291096.42</v>
      </c>
      <c r="G163" s="39">
        <f>SUM(G170:G173)</f>
        <v>2102000</v>
      </c>
    </row>
    <row r="164" spans="1:7" x14ac:dyDescent="0.2">
      <c r="A164" s="40" t="s">
        <v>99</v>
      </c>
      <c r="B164" s="34"/>
      <c r="C164" s="95" t="s">
        <v>169</v>
      </c>
      <c r="D164" s="95"/>
      <c r="E164" s="37">
        <v>167364</v>
      </c>
      <c r="F164" s="37">
        <v>87911.16</v>
      </c>
      <c r="G164" s="39">
        <f>SUM(G170:G174)</f>
        <v>3200000</v>
      </c>
    </row>
    <row r="165" spans="1:7" x14ac:dyDescent="0.2">
      <c r="A165" s="40" t="s">
        <v>110</v>
      </c>
      <c r="B165" s="34"/>
      <c r="C165" s="95" t="s">
        <v>170</v>
      </c>
      <c r="D165" s="95"/>
      <c r="E165" s="37">
        <v>2460</v>
      </c>
      <c r="F165" s="37">
        <v>0</v>
      </c>
      <c r="G165" s="39">
        <f>SUM(G173:G179)</f>
        <v>2427000</v>
      </c>
    </row>
    <row r="166" spans="1:7" x14ac:dyDescent="0.2">
      <c r="A166" s="40" t="s">
        <v>112</v>
      </c>
      <c r="B166" s="34" t="s">
        <v>36</v>
      </c>
      <c r="C166" s="95" t="s">
        <v>171</v>
      </c>
      <c r="D166" s="95"/>
      <c r="E166" s="37">
        <v>268890</v>
      </c>
      <c r="F166" s="96">
        <v>8000</v>
      </c>
      <c r="G166" s="39">
        <f t="shared" si="7"/>
        <v>260890</v>
      </c>
    </row>
    <row r="167" spans="1:7" x14ac:dyDescent="0.2">
      <c r="A167" s="40" t="s">
        <v>115</v>
      </c>
      <c r="B167" s="34"/>
      <c r="C167" s="95" t="s">
        <v>172</v>
      </c>
      <c r="D167" s="95"/>
      <c r="E167" s="37">
        <v>54500</v>
      </c>
      <c r="F167" s="96">
        <v>54500</v>
      </c>
      <c r="G167" s="39">
        <f t="shared" si="7"/>
        <v>0</v>
      </c>
    </row>
    <row r="168" spans="1:7" x14ac:dyDescent="0.2">
      <c r="A168" s="40" t="s">
        <v>117</v>
      </c>
      <c r="B168" s="34"/>
      <c r="C168" s="95" t="s">
        <v>173</v>
      </c>
      <c r="D168" s="95"/>
      <c r="E168" s="37">
        <v>29750</v>
      </c>
      <c r="F168" s="96">
        <v>19455</v>
      </c>
      <c r="G168" s="39">
        <f t="shared" si="7"/>
        <v>10295</v>
      </c>
    </row>
    <row r="169" spans="1:7" x14ac:dyDescent="0.2">
      <c r="A169" s="40" t="s">
        <v>119</v>
      </c>
      <c r="B169" s="34"/>
      <c r="C169" s="95" t="s">
        <v>174</v>
      </c>
      <c r="D169" s="95"/>
      <c r="E169" s="37">
        <v>72400</v>
      </c>
      <c r="F169" s="96">
        <v>72400</v>
      </c>
      <c r="G169" s="39">
        <f t="shared" si="7"/>
        <v>0</v>
      </c>
    </row>
    <row r="170" spans="1:7" x14ac:dyDescent="0.2">
      <c r="A170" s="40" t="s">
        <v>175</v>
      </c>
      <c r="B170" s="34" t="s">
        <v>36</v>
      </c>
      <c r="C170" s="101" t="s">
        <v>176</v>
      </c>
      <c r="D170" s="95"/>
      <c r="E170" s="37">
        <v>4000</v>
      </c>
      <c r="F170" s="102">
        <v>0</v>
      </c>
      <c r="G170" s="39">
        <f t="shared" si="7"/>
        <v>4000</v>
      </c>
    </row>
    <row r="171" spans="1:7" x14ac:dyDescent="0.2">
      <c r="A171" s="40"/>
      <c r="B171" s="34"/>
      <c r="C171" s="92" t="s">
        <v>177</v>
      </c>
      <c r="D171" s="92"/>
      <c r="E171" s="93">
        <f>E172</f>
        <v>500000</v>
      </c>
      <c r="F171" s="103">
        <f>F172</f>
        <v>0</v>
      </c>
      <c r="G171" s="94">
        <f t="shared" si="7"/>
        <v>500000</v>
      </c>
    </row>
    <row r="172" spans="1:7" x14ac:dyDescent="0.2">
      <c r="A172" s="40" t="s">
        <v>112</v>
      </c>
      <c r="B172" s="34"/>
      <c r="C172" s="95" t="s">
        <v>178</v>
      </c>
      <c r="D172" s="95"/>
      <c r="E172" s="37">
        <v>500000</v>
      </c>
      <c r="F172" s="102">
        <v>0</v>
      </c>
      <c r="G172" s="39">
        <f t="shared" si="7"/>
        <v>500000</v>
      </c>
    </row>
    <row r="173" spans="1:7" x14ac:dyDescent="0.2">
      <c r="A173" s="40"/>
      <c r="B173" s="34"/>
      <c r="C173" s="147" t="s">
        <v>179</v>
      </c>
      <c r="D173" s="148"/>
      <c r="E173" s="93">
        <f>E174</f>
        <v>1098000</v>
      </c>
      <c r="F173" s="93">
        <f>F174</f>
        <v>0</v>
      </c>
      <c r="G173" s="94">
        <f t="shared" ref="G173" si="9">G174</f>
        <v>1098000</v>
      </c>
    </row>
    <row r="174" spans="1:7" x14ac:dyDescent="0.2">
      <c r="A174" s="40" t="s">
        <v>115</v>
      </c>
      <c r="B174" s="34"/>
      <c r="C174" s="145" t="s">
        <v>180</v>
      </c>
      <c r="D174" s="146"/>
      <c r="E174" s="37">
        <v>1098000</v>
      </c>
      <c r="F174" s="96">
        <v>0</v>
      </c>
      <c r="G174" s="39">
        <f t="shared" ref="G174:G178" si="10">E174-F174</f>
        <v>1098000</v>
      </c>
    </row>
    <row r="175" spans="1:7" x14ac:dyDescent="0.2">
      <c r="A175" s="40"/>
      <c r="B175" s="34"/>
      <c r="C175" s="147" t="s">
        <v>181</v>
      </c>
      <c r="D175" s="148"/>
      <c r="E175" s="93">
        <f>E176</f>
        <v>60000</v>
      </c>
      <c r="F175" s="99">
        <v>0</v>
      </c>
      <c r="G175" s="94">
        <f t="shared" si="10"/>
        <v>60000</v>
      </c>
    </row>
    <row r="176" spans="1:7" x14ac:dyDescent="0.2">
      <c r="A176" s="40" t="s">
        <v>115</v>
      </c>
      <c r="B176" s="34"/>
      <c r="C176" s="145" t="s">
        <v>182</v>
      </c>
      <c r="D176" s="146"/>
      <c r="E176" s="37">
        <v>60000</v>
      </c>
      <c r="F176" s="96">
        <v>0</v>
      </c>
      <c r="G176" s="39">
        <f t="shared" si="10"/>
        <v>60000</v>
      </c>
    </row>
    <row r="177" spans="1:7" x14ac:dyDescent="0.2">
      <c r="A177" s="40"/>
      <c r="B177" s="34"/>
      <c r="C177" s="147" t="s">
        <v>183</v>
      </c>
      <c r="D177" s="148"/>
      <c r="E177" s="93">
        <f>E178</f>
        <v>48000</v>
      </c>
      <c r="F177" s="99">
        <f>F178</f>
        <v>0</v>
      </c>
      <c r="G177" s="94">
        <f t="shared" si="10"/>
        <v>48000</v>
      </c>
    </row>
    <row r="178" spans="1:7" x14ac:dyDescent="0.2">
      <c r="A178" s="40" t="s">
        <v>115</v>
      </c>
      <c r="B178" s="34"/>
      <c r="C178" s="145" t="s">
        <v>184</v>
      </c>
      <c r="D178" s="146"/>
      <c r="E178" s="37">
        <v>48000</v>
      </c>
      <c r="F178" s="96">
        <v>0</v>
      </c>
      <c r="G178" s="39">
        <f t="shared" si="10"/>
        <v>48000</v>
      </c>
    </row>
    <row r="179" spans="1:7" x14ac:dyDescent="0.2">
      <c r="A179" s="40"/>
      <c r="B179" s="34"/>
      <c r="C179" s="100" t="s">
        <v>185</v>
      </c>
      <c r="D179" s="100"/>
      <c r="E179" s="93">
        <f>E180</f>
        <v>30000</v>
      </c>
      <c r="F179" s="93">
        <f>F180</f>
        <v>15000</v>
      </c>
      <c r="G179" s="94">
        <f>G180</f>
        <v>15000</v>
      </c>
    </row>
    <row r="180" spans="1:7" x14ac:dyDescent="0.2">
      <c r="A180" s="40" t="s">
        <v>186</v>
      </c>
      <c r="B180" s="34" t="s">
        <v>36</v>
      </c>
      <c r="C180" s="101" t="s">
        <v>187</v>
      </c>
      <c r="D180" s="101"/>
      <c r="E180" s="37">
        <v>30000</v>
      </c>
      <c r="F180" s="96">
        <v>15000</v>
      </c>
      <c r="G180" s="39">
        <f t="shared" si="7"/>
        <v>15000</v>
      </c>
    </row>
    <row r="181" spans="1:7" x14ac:dyDescent="0.2">
      <c r="A181" s="40"/>
      <c r="B181" s="34"/>
      <c r="C181" s="100" t="s">
        <v>188</v>
      </c>
      <c r="D181" s="92"/>
      <c r="E181" s="93">
        <f>E182</f>
        <v>24000</v>
      </c>
      <c r="F181" s="93">
        <f>F182</f>
        <v>12000</v>
      </c>
      <c r="G181" s="94">
        <f t="shared" ref="G181" si="11">G182</f>
        <v>12000</v>
      </c>
    </row>
    <row r="182" spans="1:7" ht="22.5" x14ac:dyDescent="0.2">
      <c r="A182" s="40" t="s">
        <v>189</v>
      </c>
      <c r="B182" s="34"/>
      <c r="C182" s="101" t="s">
        <v>190</v>
      </c>
      <c r="D182" s="95"/>
      <c r="E182" s="37">
        <v>24000</v>
      </c>
      <c r="F182" s="96">
        <v>12000</v>
      </c>
      <c r="G182" s="39">
        <f t="shared" si="7"/>
        <v>12000</v>
      </c>
    </row>
    <row r="183" spans="1:7" x14ac:dyDescent="0.2">
      <c r="A183" s="40"/>
      <c r="B183" s="34"/>
      <c r="C183" s="92" t="s">
        <v>191</v>
      </c>
      <c r="D183" s="92"/>
      <c r="E183" s="93">
        <f>E184</f>
        <v>696063</v>
      </c>
      <c r="F183" s="93">
        <f>F184</f>
        <v>348031</v>
      </c>
      <c r="G183" s="94">
        <f t="shared" ref="G183" si="12">G184</f>
        <v>348032</v>
      </c>
    </row>
    <row r="184" spans="1:7" x14ac:dyDescent="0.2">
      <c r="A184" s="40" t="s">
        <v>192</v>
      </c>
      <c r="B184" s="34" t="s">
        <v>36</v>
      </c>
      <c r="C184" s="95" t="s">
        <v>193</v>
      </c>
      <c r="D184" s="95"/>
      <c r="E184" s="37">
        <v>696063</v>
      </c>
      <c r="F184" s="96">
        <v>348031</v>
      </c>
      <c r="G184" s="39">
        <f t="shared" si="7"/>
        <v>348032</v>
      </c>
    </row>
    <row r="185" spans="1:7" ht="12.75" thickBot="1" x14ac:dyDescent="0.25">
      <c r="A185" s="86" t="s">
        <v>55</v>
      </c>
      <c r="B185" s="104" t="s">
        <v>56</v>
      </c>
      <c r="C185" s="105"/>
      <c r="D185" s="105"/>
      <c r="E185" s="106"/>
      <c r="F185" s="107">
        <v>-1150623.76</v>
      </c>
      <c r="G185" s="108"/>
    </row>
    <row r="188" spans="1:7" ht="28.5" customHeight="1" x14ac:dyDescent="0.2">
      <c r="A188" s="109" t="s">
        <v>194</v>
      </c>
      <c r="B188" s="109"/>
      <c r="C188" s="109"/>
      <c r="D188" s="109"/>
      <c r="E188" s="109"/>
      <c r="F188" s="109"/>
      <c r="G188" s="109"/>
    </row>
    <row r="189" spans="1:7" x14ac:dyDescent="0.2">
      <c r="A189"/>
      <c r="B189"/>
      <c r="C189"/>
      <c r="D189"/>
      <c r="E189"/>
      <c r="F189"/>
      <c r="G189"/>
    </row>
    <row r="190" spans="1:7" ht="56.25" x14ac:dyDescent="0.2">
      <c r="A190" s="110" t="s">
        <v>20</v>
      </c>
      <c r="B190" s="111" t="s">
        <v>21</v>
      </c>
      <c r="C190" s="112" t="s">
        <v>195</v>
      </c>
      <c r="D190" s="112"/>
      <c r="E190" s="113" t="s">
        <v>51</v>
      </c>
      <c r="F190" s="114" t="s">
        <v>24</v>
      </c>
      <c r="G190" s="111" t="s">
        <v>25</v>
      </c>
    </row>
    <row r="191" spans="1:7" ht="12" thickBot="1" x14ac:dyDescent="0.25">
      <c r="A191" s="1" t="s">
        <v>26</v>
      </c>
      <c r="B191" s="1" t="s">
        <v>27</v>
      </c>
      <c r="C191" s="115" t="s">
        <v>28</v>
      </c>
      <c r="D191" s="115"/>
      <c r="E191" s="2" t="s">
        <v>29</v>
      </c>
      <c r="F191" s="2" t="s">
        <v>30</v>
      </c>
      <c r="G191" s="1" t="s">
        <v>31</v>
      </c>
    </row>
    <row r="192" spans="1:7" ht="12" x14ac:dyDescent="0.2">
      <c r="A192" s="116" t="s">
        <v>196</v>
      </c>
      <c r="B192" s="117" t="s">
        <v>197</v>
      </c>
      <c r="C192" s="118"/>
      <c r="D192" s="119"/>
      <c r="E192" s="120">
        <f>E196</f>
        <v>3504340.5399999991</v>
      </c>
      <c r="F192" s="120">
        <f>F196</f>
        <v>1150623.7599999998</v>
      </c>
      <c r="G192" s="121">
        <f>G196</f>
        <v>-2353716.7799999993</v>
      </c>
    </row>
    <row r="193" spans="1:7" x14ac:dyDescent="0.2">
      <c r="A193" s="122" t="s">
        <v>34</v>
      </c>
      <c r="B193" s="123"/>
      <c r="C193" s="124"/>
      <c r="D193" s="125"/>
      <c r="E193" s="122"/>
      <c r="F193" s="126"/>
      <c r="G193" s="127"/>
    </row>
    <row r="194" spans="1:7" ht="24" x14ac:dyDescent="0.2">
      <c r="A194" s="116" t="s">
        <v>198</v>
      </c>
      <c r="B194" s="128" t="s">
        <v>199</v>
      </c>
      <c r="C194" s="129"/>
      <c r="D194" s="130"/>
      <c r="E194" s="131"/>
      <c r="F194" s="132" t="s">
        <v>54</v>
      </c>
      <c r="G194" s="133" t="s">
        <v>54</v>
      </c>
    </row>
    <row r="195" spans="1:7" ht="24" x14ac:dyDescent="0.2">
      <c r="A195" s="116" t="s">
        <v>200</v>
      </c>
      <c r="B195" s="128" t="s">
        <v>201</v>
      </c>
      <c r="C195" s="129"/>
      <c r="D195" s="130"/>
      <c r="E195" s="131"/>
      <c r="F195" s="132" t="s">
        <v>54</v>
      </c>
      <c r="G195" s="133" t="s">
        <v>54</v>
      </c>
    </row>
    <row r="196" spans="1:7" ht="12" x14ac:dyDescent="0.2">
      <c r="A196" s="116" t="s">
        <v>202</v>
      </c>
      <c r="B196" s="128" t="s">
        <v>203</v>
      </c>
      <c r="C196" s="124"/>
      <c r="D196" s="125"/>
      <c r="E196" s="131">
        <f>E197+E198</f>
        <v>3504340.5399999991</v>
      </c>
      <c r="F196" s="131">
        <f>F197+F198</f>
        <v>1150623.7599999998</v>
      </c>
      <c r="G196" s="134">
        <f>G197-G198</f>
        <v>-2353716.7799999993</v>
      </c>
    </row>
    <row r="197" spans="1:7" ht="24" x14ac:dyDescent="0.2">
      <c r="A197" s="116" t="s">
        <v>204</v>
      </c>
      <c r="B197" s="128"/>
      <c r="C197" s="135" t="s">
        <v>205</v>
      </c>
      <c r="D197" s="135"/>
      <c r="E197" s="131">
        <v>-10919384</v>
      </c>
      <c r="F197" s="131">
        <v>-3612454.01</v>
      </c>
      <c r="G197" s="134">
        <f>(-E197)+(F197)</f>
        <v>7306929.9900000002</v>
      </c>
    </row>
    <row r="198" spans="1:7" ht="24.75" thickBot="1" x14ac:dyDescent="0.25">
      <c r="A198" s="116" t="s">
        <v>204</v>
      </c>
      <c r="B198" s="128"/>
      <c r="C198" s="135" t="s">
        <v>206</v>
      </c>
      <c r="D198" s="135"/>
      <c r="E198" s="131">
        <v>14423724.539999999</v>
      </c>
      <c r="F198" s="131">
        <v>4763077.7699999996</v>
      </c>
      <c r="G198" s="134">
        <f>E198-F198</f>
        <v>9660646.7699999996</v>
      </c>
    </row>
    <row r="199" spans="1:7" x14ac:dyDescent="0.2">
      <c r="A199" s="136"/>
      <c r="B199" s="137"/>
      <c r="C199" s="137"/>
      <c r="D199" s="137"/>
      <c r="E199" s="137"/>
      <c r="F199" s="137"/>
      <c r="G199" s="137"/>
    </row>
    <row r="200" spans="1:7" ht="12" x14ac:dyDescent="0.2">
      <c r="A200" s="138" t="s">
        <v>207</v>
      </c>
      <c r="B200"/>
      <c r="C200"/>
      <c r="D200"/>
      <c r="E200" s="139" t="s">
        <v>208</v>
      </c>
      <c r="F200"/>
      <c r="G200"/>
    </row>
    <row r="201" spans="1:7" ht="12" x14ac:dyDescent="0.2">
      <c r="A201" s="140" t="s">
        <v>209</v>
      </c>
      <c r="B201"/>
      <c r="C201"/>
      <c r="D201"/>
      <c r="E201"/>
      <c r="F201"/>
      <c r="G201"/>
    </row>
    <row r="202" spans="1:7" x14ac:dyDescent="0.2">
      <c r="A202"/>
      <c r="B202"/>
      <c r="C202"/>
      <c r="D202"/>
      <c r="E202"/>
      <c r="F202"/>
      <c r="G202"/>
    </row>
    <row r="203" spans="1:7" x14ac:dyDescent="0.2">
      <c r="A203"/>
      <c r="B203"/>
      <c r="C203"/>
      <c r="D203"/>
      <c r="E203"/>
      <c r="F203"/>
      <c r="G203"/>
    </row>
    <row r="204" spans="1:7" ht="12" x14ac:dyDescent="0.2">
      <c r="A204" s="138" t="s">
        <v>210</v>
      </c>
      <c r="B204"/>
      <c r="C204"/>
      <c r="D204"/>
      <c r="E204" s="139" t="s">
        <v>211</v>
      </c>
      <c r="F204"/>
      <c r="G204"/>
    </row>
    <row r="205" spans="1:7" x14ac:dyDescent="0.2">
      <c r="A205"/>
      <c r="B205"/>
      <c r="C205"/>
      <c r="D205"/>
      <c r="E205"/>
      <c r="F205"/>
      <c r="G205"/>
    </row>
    <row r="206" spans="1:7" x14ac:dyDescent="0.2">
      <c r="A206"/>
      <c r="B206"/>
      <c r="C206"/>
      <c r="D206"/>
      <c r="E206"/>
      <c r="F206"/>
      <c r="G206"/>
    </row>
    <row r="207" spans="1:7" ht="14.25" x14ac:dyDescent="0.2">
      <c r="A207" s="141"/>
      <c r="B207"/>
      <c r="C207"/>
      <c r="D207"/>
      <c r="E207"/>
      <c r="F207"/>
      <c r="G207"/>
    </row>
    <row r="208" spans="1:7" x14ac:dyDescent="0.2">
      <c r="A208" s="142"/>
      <c r="B208" s="142"/>
      <c r="C208" s="142"/>
      <c r="D208" s="142"/>
      <c r="E208" s="142"/>
      <c r="F208" s="142"/>
      <c r="G208" s="142"/>
    </row>
    <row r="209" spans="1:7" x14ac:dyDescent="0.2">
      <c r="A209" s="142"/>
      <c r="B209" s="142"/>
      <c r="C209" s="142"/>
      <c r="D209" s="142"/>
      <c r="E209" s="142"/>
      <c r="F209" s="142"/>
      <c r="G209" s="142"/>
    </row>
    <row r="210" spans="1:7" x14ac:dyDescent="0.2">
      <c r="A210" s="142"/>
      <c r="B210" s="142"/>
      <c r="C210" s="142"/>
      <c r="D210" s="142"/>
      <c r="E210" s="142"/>
      <c r="F210" s="142"/>
      <c r="G210" s="142"/>
    </row>
    <row r="211" spans="1:7" x14ac:dyDescent="0.2">
      <c r="A211" s="142"/>
      <c r="B211" s="142"/>
      <c r="C211" s="142"/>
      <c r="D211" s="142"/>
      <c r="E211" s="142"/>
      <c r="F211" s="142"/>
      <c r="G211" s="142"/>
    </row>
    <row r="212" spans="1:7" x14ac:dyDescent="0.2">
      <c r="A212" s="142"/>
      <c r="B212" s="142"/>
      <c r="C212" s="142"/>
      <c r="D212" s="142"/>
      <c r="E212" s="142"/>
      <c r="F212" s="142"/>
      <c r="G212" s="142"/>
    </row>
    <row r="213" spans="1:7" x14ac:dyDescent="0.2">
      <c r="A213" s="142"/>
      <c r="B213" s="142"/>
      <c r="C213" s="142"/>
      <c r="D213" s="142"/>
      <c r="E213" s="142"/>
      <c r="F213" s="142"/>
      <c r="G213" s="142"/>
    </row>
    <row r="214" spans="1:7" x14ac:dyDescent="0.2">
      <c r="A214" s="142"/>
      <c r="B214" s="142"/>
      <c r="C214" s="142"/>
      <c r="D214" s="142"/>
      <c r="E214" s="142"/>
      <c r="F214" s="142"/>
      <c r="G214" s="142"/>
    </row>
    <row r="215" spans="1:7" x14ac:dyDescent="0.2">
      <c r="A215" s="142"/>
      <c r="B215" s="142"/>
      <c r="C215" s="142"/>
      <c r="D215" s="142"/>
      <c r="E215" s="142"/>
      <c r="F215" s="142"/>
      <c r="G215" s="142"/>
    </row>
    <row r="216" spans="1:7" x14ac:dyDescent="0.2">
      <c r="A216" s="142"/>
      <c r="B216" s="142"/>
      <c r="C216" s="142"/>
      <c r="D216" s="142"/>
      <c r="E216" s="142"/>
      <c r="F216" s="142"/>
      <c r="G216" s="142"/>
    </row>
    <row r="217" spans="1:7" x14ac:dyDescent="0.2">
      <c r="A217" s="142"/>
      <c r="B217" s="142"/>
      <c r="C217" s="142"/>
      <c r="D217" s="142"/>
      <c r="E217" s="142"/>
      <c r="F217" s="142"/>
      <c r="G217" s="142"/>
    </row>
    <row r="218" spans="1:7" x14ac:dyDescent="0.2">
      <c r="A218" s="142"/>
      <c r="B218" s="142"/>
      <c r="C218" s="142"/>
      <c r="D218" s="142"/>
      <c r="E218" s="142"/>
      <c r="F218" s="142"/>
      <c r="G218" s="142"/>
    </row>
    <row r="219" spans="1:7" x14ac:dyDescent="0.2">
      <c r="A219" s="142"/>
      <c r="B219" s="142"/>
      <c r="C219" s="142"/>
      <c r="D219" s="142"/>
      <c r="E219" s="142"/>
      <c r="F219" s="142"/>
      <c r="G219" s="142"/>
    </row>
    <row r="220" spans="1:7" x14ac:dyDescent="0.2">
      <c r="A220" s="142"/>
      <c r="B220" s="142"/>
      <c r="C220" s="142"/>
      <c r="D220" s="142"/>
      <c r="E220" s="142"/>
      <c r="F220" s="142"/>
      <c r="G220" s="142"/>
    </row>
  </sheetData>
  <mergeCells count="29">
    <mergeCell ref="B5:F5"/>
    <mergeCell ref="B7:C7"/>
    <mergeCell ref="B6:E6"/>
    <mergeCell ref="C30:D30"/>
    <mergeCell ref="C39:D39"/>
    <mergeCell ref="C32:D32"/>
    <mergeCell ref="C33:D33"/>
    <mergeCell ref="C29:D29"/>
    <mergeCell ref="C31:D31"/>
    <mergeCell ref="C100:D100"/>
    <mergeCell ref="C120:D120"/>
    <mergeCell ref="C121:D121"/>
    <mergeCell ref="C122:D122"/>
    <mergeCell ref="C123:D123"/>
    <mergeCell ref="C124:D124"/>
    <mergeCell ref="C131:D131"/>
    <mergeCell ref="C132:D132"/>
    <mergeCell ref="C142:D142"/>
    <mergeCell ref="C143:D143"/>
    <mergeCell ref="C144:D144"/>
    <mergeCell ref="C145:D145"/>
    <mergeCell ref="C146:D146"/>
    <mergeCell ref="C152:D152"/>
    <mergeCell ref="C173:D173"/>
    <mergeCell ref="C174:D174"/>
    <mergeCell ref="C175:D175"/>
    <mergeCell ref="C176:D176"/>
    <mergeCell ref="C177:D177"/>
    <mergeCell ref="C178:D178"/>
  </mergeCells>
  <phoneticPr fontId="0" type="noConversion"/>
  <pageMargins left="0.74803149606299213" right="0.35433070866141736" top="0.19685039370078741" bottom="0.19685039370078741" header="0.51181102362204722" footer="0.51181102362204722"/>
  <pageSetup paperSize="9" scale="95" fitToWidth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777</dc:creator>
  <cp:lastModifiedBy>Admin</cp:lastModifiedBy>
  <cp:lastPrinted>2024-07-30T04:23:13Z</cp:lastPrinted>
  <dcterms:created xsi:type="dcterms:W3CDTF">2016-03-04T06:37:04Z</dcterms:created>
  <dcterms:modified xsi:type="dcterms:W3CDTF">2024-07-30T06:16:17Z</dcterms:modified>
</cp:coreProperties>
</file>