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Home\Downloads\"/>
    </mc:Choice>
  </mc:AlternateContent>
  <bookViews>
    <workbookView xWindow="240" yWindow="120" windowWidth="14940" windowHeight="9225" activeTab="2"/>
  </bookViews>
  <sheets>
    <sheet name="Sheet1" sheetId="2" r:id="rId1"/>
    <sheet name="Sheet2" sheetId="3" r:id="rId2"/>
    <sheet name="Sheet3" sheetId="4" r:id="rId3"/>
  </sheets>
  <calcPr calcId="162913"/>
</workbook>
</file>

<file path=xl/calcChain.xml><?xml version="1.0" encoding="utf-8"?>
<calcChain xmlns="http://schemas.openxmlformats.org/spreadsheetml/2006/main">
  <c r="E14" i="3" l="1"/>
  <c r="G90" i="4"/>
  <c r="G89" i="4" s="1"/>
  <c r="F89" i="4"/>
  <c r="G88" i="4"/>
  <c r="G87" i="4" s="1"/>
  <c r="F87" i="4"/>
  <c r="E87" i="4"/>
  <c r="G86" i="4"/>
  <c r="F85" i="4"/>
  <c r="E85" i="4"/>
  <c r="G85" i="4" s="1"/>
  <c r="G81" i="4"/>
  <c r="G80" i="4"/>
  <c r="F79" i="4"/>
  <c r="G79" i="4" s="1"/>
  <c r="G78" i="4"/>
  <c r="G76" i="4"/>
  <c r="F75" i="4"/>
  <c r="E75" i="4"/>
  <c r="G75" i="4" s="1"/>
  <c r="G74" i="4"/>
  <c r="G73" i="4"/>
  <c r="G72" i="4"/>
  <c r="G71" i="4"/>
  <c r="G70" i="4"/>
  <c r="G69" i="4" s="1"/>
  <c r="F69" i="4"/>
  <c r="E69" i="4"/>
  <c r="G68" i="4"/>
  <c r="F67" i="4"/>
  <c r="G67" i="4" s="1"/>
  <c r="G66" i="4"/>
  <c r="F65" i="4"/>
  <c r="E65" i="4"/>
  <c r="G65" i="4" s="1"/>
  <c r="G64" i="4"/>
  <c r="G63" i="4" s="1"/>
  <c r="F63" i="4"/>
  <c r="E63" i="4"/>
  <c r="G62" i="4"/>
  <c r="G60" i="4" s="1"/>
  <c r="F60" i="4"/>
  <c r="E60" i="4"/>
  <c r="G59" i="4"/>
  <c r="G58" i="4" s="1"/>
  <c r="G57" i="4"/>
  <c r="G56" i="4"/>
  <c r="G55" i="4" s="1"/>
  <c r="F55" i="4"/>
  <c r="E55" i="4"/>
  <c r="G54" i="4"/>
  <c r="G53" i="4"/>
  <c r="G52" i="4"/>
  <c r="G51" i="4"/>
  <c r="G50" i="4"/>
  <c r="F50" i="4"/>
  <c r="E50" i="4"/>
  <c r="G49" i="4"/>
  <c r="G48" i="4"/>
  <c r="F48" i="4"/>
  <c r="G47" i="4"/>
  <c r="G45" i="4"/>
  <c r="G44" i="4"/>
  <c r="G43" i="4" s="1"/>
  <c r="F43" i="4"/>
  <c r="E43" i="4"/>
  <c r="G42" i="4"/>
  <c r="G41" i="4"/>
  <c r="G40" i="4"/>
  <c r="G39" i="4" s="1"/>
  <c r="F39" i="4"/>
  <c r="E39" i="4"/>
  <c r="G38" i="4"/>
  <c r="G37" i="4" s="1"/>
  <c r="F37" i="4"/>
  <c r="E37" i="4"/>
  <c r="G36" i="4"/>
  <c r="F35" i="4"/>
  <c r="G35" i="4" s="1"/>
  <c r="G34" i="4"/>
  <c r="F33" i="4"/>
  <c r="E33" i="4"/>
  <c r="G33" i="4" s="1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 s="1"/>
  <c r="F12" i="4"/>
  <c r="E12" i="4"/>
  <c r="G11" i="4"/>
  <c r="G10" i="4"/>
  <c r="G9" i="4"/>
  <c r="G8" i="4" s="1"/>
  <c r="F8" i="4"/>
  <c r="F6" i="4" s="1"/>
  <c r="E8" i="4"/>
  <c r="E6" i="4"/>
  <c r="G34" i="3"/>
  <c r="G33" i="3"/>
  <c r="G32" i="3"/>
  <c r="G31" i="3"/>
  <c r="G30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4" i="3" s="1"/>
  <c r="F14" i="3"/>
  <c r="G13" i="2"/>
  <c r="G12" i="2"/>
  <c r="G11" i="2" s="1"/>
  <c r="G7" i="2" s="1"/>
  <c r="F11" i="2"/>
  <c r="F7" i="2" s="1"/>
  <c r="G6" i="4" l="1"/>
</calcChain>
</file>

<file path=xl/sharedStrings.xml><?xml version="1.0" encoding="utf-8"?>
<sst xmlns="http://schemas.openxmlformats.org/spreadsheetml/2006/main" count="330" uniqueCount="202">
  <si>
    <t>3. Источники финансирования дефицитов бюджетов</t>
  </si>
  <si>
    <t xml:space="preserve"> Наименование показателя</t>
  </si>
  <si>
    <t>Код
стро-
ки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</si>
  <si>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</si>
  <si>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</si>
  <si>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</si>
  <si>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</si>
  <si>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</si>
  <si>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</si>
  <si>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</si>
  <si>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</si>
  <si>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</si>
  <si>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</si>
  <si>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Источники финансирования дефицита бюджетов - всего</t>
  </si>
  <si>
    <t>500</t>
  </si>
  <si>
    <t>в том числе:</t>
  </si>
  <si>
    <t>Источники внутреннего финансирования дефицита бюджетов</t>
  </si>
  <si>
    <t>520</t>
  </si>
  <si>
    <t>-</t>
  </si>
  <si>
    <t>Источники внешнего финансирования дефицита бюджетов</t>
  </si>
  <si>
    <t>620</t>
  </si>
  <si>
    <t>Изменение остатков средств</t>
  </si>
  <si>
    <t>700</t>
  </si>
  <si>
    <t>Уменьшение/увеличение прочих остатков денежных средств бюджета поселения</t>
  </si>
  <si>
    <t>82608020100100000510</t>
  </si>
  <si>
    <t>82608020100100000610</t>
  </si>
  <si>
    <t>Глава Новотроицкого сельсовета</t>
  </si>
  <si>
    <t>А.В. Семенов</t>
  </si>
  <si>
    <t>Главный бухгалтер</t>
  </si>
  <si>
    <t>В.Ф. Шишкина</t>
  </si>
  <si>
    <t>ОТЧЕТ ОБ ИСПОЛНЕНИИ БЮДЖЕТА</t>
  </si>
  <si>
    <t>коды</t>
  </si>
  <si>
    <t xml:space="preserve">Форма по ОКУД   </t>
  </si>
  <si>
    <t>0503117</t>
  </si>
  <si>
    <t>на 01 января 2023 г.</t>
  </si>
  <si>
    <t xml:space="preserve">Дата   </t>
  </si>
  <si>
    <t>01 | 01| 23</t>
  </si>
  <si>
    <t>Наименование органа, организующего</t>
  </si>
  <si>
    <t xml:space="preserve">по ОКПО   </t>
  </si>
  <si>
    <t>02680157</t>
  </si>
  <si>
    <t>исполнение бюджета</t>
  </si>
  <si>
    <t>Администрация Новотроицкого сельсовета Минусинского района Красноярского края</t>
  </si>
  <si>
    <t>Наименование бюджета</t>
  </si>
  <si>
    <t>Бюджет Новотроицкого сельсовета Минусинского района</t>
  </si>
  <si>
    <t xml:space="preserve">по ОКАТО  </t>
  </si>
  <si>
    <t>Периодичность</t>
  </si>
  <si>
    <t>месячная</t>
  </si>
  <si>
    <t>Единица измерения</t>
  </si>
  <si>
    <t>руб.</t>
  </si>
  <si>
    <t xml:space="preserve">по ОКЕИ   </t>
  </si>
  <si>
    <t>383</t>
  </si>
  <si>
    <t>1. Доходы бюджета</t>
  </si>
  <si>
    <t>Код дохода
по бюджетной классификации</t>
  </si>
  <si>
    <t>Утвержденные бюджетные 
назначения</t>
  </si>
  <si>
    <t>Доходы бюджета - всего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</si>
  <si>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</si>
  <si>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</t>
  </si>
  <si>
    <t xml:space="preserve"> </t>
  </si>
  <si>
    <t>18210102010010000110</t>
  </si>
  <si>
    <t>Налог на доходы физических лиц с доходов, получаемых отосуществления деятельности физическими лицами, зпрегитрированными в качестве индивидуальных препринимателей, нотариусов занимающихся частной практикой, адвокатов, учредтвших адвокатские кабинеты и других лиц, занимающихся частной практикой, адвокатов, усредивших адвокатские кабинетыи других лиц, занимающихся частной практикой в соответствии со статьей 227 Налогового кодекса Российской Федераци</t>
  </si>
  <si>
    <t>18210102020010000110</t>
  </si>
  <si>
    <t>Налог на доходы физических лиц с доходов, полученный физическими лицами в соответствии со статьей 228 Налогового кодекса Российской Федераци</t>
  </si>
  <si>
    <t>18210102030010000110</t>
  </si>
  <si>
    <t>Доходы от уплаты акцизов на дизельное топливо, зачисляемые в консалидированные бюджеты субъектов РФ и местными бюджетами с учетом установленных дифференцированных нормативов отчисления в местные бюджеты</t>
  </si>
  <si>
    <t>10010302231010000110</t>
  </si>
  <si>
    <t>Доходы от уплаты акцизов на  моторные масла для дизельных и карбюрпторных двигателей, подлежащие распределению между бюджетами  субъектов РФ и местными бюджетами с учетом установленных дифференцированных нормативв отчислений в местные бюджеты</t>
  </si>
  <si>
    <t>10010302241010000110</t>
  </si>
  <si>
    <t>Доходы от уплаты акцизов на автомобильный бензин, производимый на территории РФ, подлежащие распределению между бюджетами  субъектов РФ и местными бюджетами с учетом установленных дифференцированных нормативв отчислений в местные бюджеты</t>
  </si>
  <si>
    <t>10010302251010000110</t>
  </si>
  <si>
    <t>Доходы от уплаты акцизов на прямогонный бензин, производимый на территории РФ, подлежащие распределению между бюджетами  субъектов РФ и местными бюджетами с учетом установленных дифференцированных нормативв отчислений в местные бюджеты</t>
  </si>
  <si>
    <t>10010302261010000110</t>
  </si>
  <si>
    <t>Единый сельскохозяйственный налог</t>
  </si>
  <si>
    <t>18210503010010000110</t>
  </si>
  <si>
    <t>Налог на имущество физических лиц, взимаемый по ставкам, применяемым к объектам налогообложения, расположенному в границах поселения</t>
  </si>
  <si>
    <t>18210601030100000110</t>
  </si>
  <si>
    <t>Земельный налог с организаций, обладающих земельным участком, расположенным в границах селских поселений</t>
  </si>
  <si>
    <t>18210606033100000110</t>
  </si>
  <si>
    <t>Земельный налог с физических лиц, обладающих земельным участком, расположенным в границах селских поселений</t>
  </si>
  <si>
    <t>18210606043100000110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</si>
  <si>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</si>
  <si>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82610804020010000110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</si>
  <si>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</si>
  <si>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82611105025100000120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</si>
  <si>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</si>
  <si>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82611607090100000140</t>
  </si>
  <si>
    <t>Дотации бюджетам сельских поселений на выравнивание бюджетной обеспеченности из краевого бюджета</t>
  </si>
  <si>
    <t>82620215001100001150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</si>
  <si>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</si>
  <si>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82620235118100000150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</si>
  <si>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судебной власти</t>
  </si>
  <si>
    <t>82620230024107514150</t>
  </si>
  <si>
    <t>Субсидия бюджетам муниципальных образований</t>
  </si>
  <si>
    <t>82620229999100000150</t>
  </si>
  <si>
    <t>Иные межбюджетные трансферты</t>
  </si>
  <si>
    <t>82620249999100000150</t>
  </si>
  <si>
    <t>2. Расходы бюджета</t>
  </si>
  <si>
    <t>Код расхода
по бюджетной классификации</t>
  </si>
  <si>
    <t>Расходы бюджета - всего</t>
  </si>
  <si>
    <t>200</t>
  </si>
  <si>
    <t>Результат исполнения бюджета (дефицит "-", профицит "+")</t>
  </si>
  <si>
    <t>450</t>
  </si>
  <si>
    <t>826010219200002000000000</t>
  </si>
  <si>
    <t>Заработная плата</t>
  </si>
  <si>
    <t>826010219200002001210211</t>
  </si>
  <si>
    <t>826010219200002001210266</t>
  </si>
  <si>
    <t>Начисления на выплаты по оплате труда</t>
  </si>
  <si>
    <t>826010219200002001290213</t>
  </si>
  <si>
    <t>826010419200001000000000</t>
  </si>
  <si>
    <t>826010419200001001210211</t>
  </si>
  <si>
    <t>Командировочные расходы</t>
  </si>
  <si>
    <t>826010419200001001220212</t>
  </si>
  <si>
    <t>826010419200001001220226</t>
  </si>
  <si>
    <t>826010419200001001290213</t>
  </si>
  <si>
    <t>Услуги связи</t>
  </si>
  <si>
    <t>826010419200001002440221</t>
  </si>
  <si>
    <t>Коммунальные услуги</t>
  </si>
  <si>
    <t>826010419200001002440223</t>
  </si>
  <si>
    <t>Прочие работы, услуги</t>
  </si>
  <si>
    <t>826010419200001002440226</t>
  </si>
  <si>
    <t>826010419200001002440227</t>
  </si>
  <si>
    <t>Увеличение стоимости основных средств</t>
  </si>
  <si>
    <t>826010419200001002440310</t>
  </si>
  <si>
    <t>Увеличение стоимости горюче-смазочных материалов</t>
  </si>
  <si>
    <t>826010419200001002440343</t>
  </si>
  <si>
    <t>826010419200774500440343</t>
  </si>
  <si>
    <t>Увеличение стоимости строительных  материалов</t>
  </si>
  <si>
    <t>826010419200001002440344</t>
  </si>
  <si>
    <t>Увеличение стоимости прочих оборотных запасов (материалов)</t>
  </si>
  <si>
    <t>826010419200001002440346</t>
  </si>
  <si>
    <t>826010419200001011210211</t>
  </si>
  <si>
    <t>826010419200001011210266</t>
  </si>
  <si>
    <t>826010419200001011290213</t>
  </si>
  <si>
    <t>826010419200001011290265</t>
  </si>
  <si>
    <t>826010419200008881210211</t>
  </si>
  <si>
    <t>826010419200008881290213</t>
  </si>
  <si>
    <t>Штрафы за нарушение законодательства</t>
  </si>
  <si>
    <t>826010419200001008530292</t>
  </si>
  <si>
    <t>826011119300002000000000</t>
  </si>
  <si>
    <t>Иные расходы</t>
  </si>
  <si>
    <t>826011119300002008700296</t>
  </si>
  <si>
    <t>826011319400003000000000</t>
  </si>
  <si>
    <t>826011319400003008530296</t>
  </si>
  <si>
    <t>826011319400004000000000</t>
  </si>
  <si>
    <t>826011319400004002440226</t>
  </si>
  <si>
    <t>826011319400751400000000</t>
  </si>
  <si>
    <t>826011319400751401210211</t>
  </si>
  <si>
    <t>826011319400751401290213</t>
  </si>
  <si>
    <t>826011319400751402440346</t>
  </si>
  <si>
    <t>826020319400511800000000</t>
  </si>
  <si>
    <t>826020319400511801210211</t>
  </si>
  <si>
    <t>826020319400511801290213</t>
  </si>
  <si>
    <t>826020319400511802440346</t>
  </si>
  <si>
    <t>826020319400511802440310</t>
  </si>
  <si>
    <t>826031015100885200000000</t>
  </si>
  <si>
    <t>Работы, услуги по содержанию имущества</t>
  </si>
  <si>
    <t>826031015100885202440225</t>
  </si>
  <si>
    <t>826031015100S41200000000</t>
  </si>
  <si>
    <t>826031015100S41202440226</t>
  </si>
  <si>
    <t>826031015100S41202440310</t>
  </si>
  <si>
    <t>826031015100S41202440346</t>
  </si>
  <si>
    <t>826031015100S41203600296</t>
  </si>
  <si>
    <t>826040915200886600000000</t>
  </si>
  <si>
    <t>826040915200886602440225</t>
  </si>
  <si>
    <t>826040915200886602440346</t>
  </si>
  <si>
    <t>826040915200887600000000</t>
  </si>
  <si>
    <t>826040915200887602440225</t>
  </si>
  <si>
    <t>826040915200S50800000000</t>
  </si>
  <si>
    <t>826040915200S50802440310</t>
  </si>
  <si>
    <t>826040915200S50802440346</t>
  </si>
  <si>
    <t>826040915200S50900000000</t>
  </si>
  <si>
    <t>826040915200S50902440225</t>
  </si>
  <si>
    <t>826041215400889100000000</t>
  </si>
  <si>
    <t>826041215400889102440226</t>
  </si>
  <si>
    <t>826050215200886400000000</t>
  </si>
  <si>
    <t>826050215200886402440226</t>
  </si>
  <si>
    <t>826050315200886100000000</t>
  </si>
  <si>
    <t>826050315200886101110211</t>
  </si>
  <si>
    <t>826050315200886101190213</t>
  </si>
  <si>
    <t>826050315200886102440226</t>
  </si>
  <si>
    <t>826050315200886102440346</t>
  </si>
  <si>
    <t>826050315200886102470223</t>
  </si>
  <si>
    <t>826050315200886300000000</t>
  </si>
  <si>
    <t>Транспортные услуги</t>
  </si>
  <si>
    <t>826050315200886302440222</t>
  </si>
  <si>
    <t>826050315200886302440226</t>
  </si>
  <si>
    <t>Налоги, пошлины и сборы</t>
  </si>
  <si>
    <t>826050315200886308530291</t>
  </si>
  <si>
    <t>826050315200886500000000</t>
  </si>
  <si>
    <t>826050315200886502440346</t>
  </si>
  <si>
    <t>826050315202S64100000000</t>
  </si>
  <si>
    <t>826050315202S64102440225</t>
  </si>
  <si>
    <t>826050315203S64100000000</t>
  </si>
  <si>
    <t>826050315203S64102440225</t>
  </si>
  <si>
    <t>826080115300888300000000</t>
  </si>
  <si>
    <t>Увеличение стоимости продуктов питания</t>
  </si>
  <si>
    <t>826080115300888302440342</t>
  </si>
  <si>
    <t>826100115300822100000000</t>
  </si>
  <si>
    <t>Пенсии, пособия, выплачиваемые организациями сектора государственного управления</t>
  </si>
  <si>
    <t>826100115300822103120264</t>
  </si>
  <si>
    <t>826140315400862100000000</t>
  </si>
  <si>
    <t>Перечисления другим бюджетам бюджетной системы РФ</t>
  </si>
  <si>
    <t>826140315400862105400251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</si>
</sst>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\-0.00"/>
  </numFmts>
  <fonts count="10" x14ac:knownFonts="1">
    <font>
      <sz val="10"/>
      <color theme="1"/>
      <name val="Arial"/>
      <family val="2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Arial"/>
      <family val="2"/>
      <charset val="204"/>
    </font>
    <font>
      <u/>
      <sz val="11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 applyAlignment="1">
      <alignment vertical="center"/>
    </xf>
    <xf numFmtId="49" fontId="4" fillId="2" borderId="6" xfId="0" applyNumberFormat="1" applyFont="1" applyFill="1" applyBorder="1" applyAlignment="1">
      <alignment horizontal="center" vertical="top"/>
    </xf>
    <xf numFmtId="49" fontId="2" fillId="2" borderId="13" xfId="0" applyNumberFormat="1" applyFont="1" applyFill="1" applyBorder="1" applyAlignment="1">
      <alignment horizontal="center" vertical="top"/>
    </xf>
    <xf numFmtId="49" fontId="2" fillId="2" borderId="6" xfId="0" applyNumberFormat="1" applyFont="1" applyFill="1" applyBorder="1" applyAlignment="1">
      <alignment horizontal="center" vertical="top"/>
    </xf>
    <xf numFmtId="49" fontId="4" fillId="0" borderId="13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49" fontId="2" fillId="0" borderId="13" xfId="0" applyNumberFormat="1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0" xfId="0" applyFont="1" applyBorder="1" applyAlignment="1"/>
    <xf numFmtId="0" fontId="8" fillId="0" borderId="0" xfId="0" applyFont="1" applyAlignment="1">
      <alignment horizontal="centerContinuous"/>
    </xf>
    <xf numFmtId="0" fontId="6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Continuous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/>
    </xf>
    <xf numFmtId="0" fontId="6" fillId="0" borderId="5" xfId="0" applyFont="1" applyBorder="1" applyAlignment="1">
      <alignment horizontal="centerContinuous" vertical="top"/>
    </xf>
    <xf numFmtId="0" fontId="6" fillId="0" borderId="6" xfId="0" applyFont="1" applyBorder="1" applyAlignment="1">
      <alignment horizontal="center" vertical="top"/>
    </xf>
    <xf numFmtId="0" fontId="9" fillId="0" borderId="5" xfId="0" applyFont="1" applyBorder="1" applyAlignment="1">
      <alignment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Continuous"/>
    </xf>
    <xf numFmtId="0" fontId="6" fillId="0" borderId="9" xfId="0" applyFont="1" applyBorder="1" applyAlignment="1">
      <alignment horizontal="centerContinuous"/>
    </xf>
    <xf numFmtId="2" fontId="6" fillId="0" borderId="8" xfId="0" applyNumberFormat="1" applyFont="1" applyBorder="1" applyAlignment="1">
      <alignment horizontal="right"/>
    </xf>
    <xf numFmtId="2" fontId="6" fillId="0" borderId="10" xfId="0" applyNumberFormat="1" applyFont="1" applyBorder="1" applyAlignment="1">
      <alignment horizontal="right"/>
    </xf>
    <xf numFmtId="0" fontId="6" fillId="0" borderId="11" xfId="0" applyFont="1" applyBorder="1" applyAlignment="1"/>
    <xf numFmtId="0" fontId="6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4" xfId="0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>
      <alignment horizontal="center"/>
    </xf>
    <xf numFmtId="49" fontId="6" fillId="0" borderId="6" xfId="0" applyNumberFormat="1" applyFont="1" applyBorder="1" applyAlignment="1">
      <alignment horizontal="centerContinuous"/>
    </xf>
    <xf numFmtId="49" fontId="6" fillId="0" borderId="13" xfId="0" applyNumberFormat="1" applyFont="1" applyBorder="1" applyAlignment="1">
      <alignment horizontal="centerContinuous"/>
    </xf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17" xfId="0" applyFont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49" fontId="6" fillId="0" borderId="5" xfId="0" applyNumberFormat="1" applyFont="1" applyBorder="1" applyAlignment="1"/>
    <xf numFmtId="0" fontId="8" fillId="0" borderId="0" xfId="0" applyFont="1" applyAlignment="1"/>
    <xf numFmtId="0" fontId="9" fillId="0" borderId="0" xfId="0" applyFont="1" applyAlignment="1"/>
    <xf numFmtId="0" fontId="7" fillId="0" borderId="0" xfId="0" applyFont="1" applyAlignment="1"/>
    <xf numFmtId="0" fontId="2" fillId="0" borderId="0" xfId="0" applyFont="1" applyAlignment="1">
      <alignment vertical="top"/>
    </xf>
    <xf numFmtId="0" fontId="1" fillId="0" borderId="0" xfId="0" applyFont="1" applyAlignment="1">
      <alignment horizontal="centerContinuous" vertical="top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horizontal="right" vertical="top"/>
    </xf>
    <xf numFmtId="0" fontId="2" fillId="0" borderId="18" xfId="0" applyFont="1" applyBorder="1" applyAlignment="1">
      <alignment horizontal="center" vertical="top"/>
    </xf>
    <xf numFmtId="0" fontId="2" fillId="0" borderId="0" xfId="0" applyFont="1" applyAlignment="1">
      <alignment horizontal="centerContinuous" vertical="top"/>
    </xf>
    <xf numFmtId="0" fontId="2" fillId="0" borderId="19" xfId="0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Continuous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Continuous" vertical="top"/>
    </xf>
    <xf numFmtId="0" fontId="2" fillId="0" borderId="6" xfId="0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164" fontId="2" fillId="0" borderId="8" xfId="0" applyNumberFormat="1" applyFont="1" applyBorder="1" applyAlignment="1">
      <alignment horizontal="right" vertical="top"/>
    </xf>
    <xf numFmtId="164" fontId="2" fillId="0" borderId="10" xfId="0" applyNumberFormat="1" applyFont="1" applyBorder="1" applyAlignment="1">
      <alignment horizontal="right"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horizontal="center" vertical="top"/>
    </xf>
    <xf numFmtId="0" fontId="2" fillId="0" borderId="4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15" xfId="0" applyFont="1" applyBorder="1" applyAlignment="1">
      <alignment vertical="top"/>
    </xf>
    <xf numFmtId="0" fontId="2" fillId="0" borderId="5" xfId="0" applyFont="1" applyFill="1" applyBorder="1" applyAlignment="1">
      <alignment horizontal="justify" vertical="top" wrapText="1"/>
    </xf>
    <xf numFmtId="0" fontId="2" fillId="0" borderId="25" xfId="0" applyFont="1" applyBorder="1" applyAlignment="1">
      <alignment horizontal="center" vertical="top"/>
    </xf>
    <xf numFmtId="49" fontId="2" fillId="0" borderId="26" xfId="0" applyNumberFormat="1" applyFont="1" applyBorder="1" applyAlignment="1">
      <alignment horizontal="centerContinuous" vertical="top"/>
    </xf>
    <xf numFmtId="0" fontId="2" fillId="0" borderId="26" xfId="0" applyFont="1" applyBorder="1" applyAlignment="1">
      <alignment horizontal="centerContinuous" vertical="top"/>
    </xf>
    <xf numFmtId="164" fontId="2" fillId="0" borderId="27" xfId="0" applyNumberFormat="1" applyFont="1" applyBorder="1" applyAlignment="1">
      <alignment horizontal="right" vertical="top"/>
    </xf>
    <xf numFmtId="164" fontId="2" fillId="2" borderId="27" xfId="0" applyNumberFormat="1" applyFont="1" applyFill="1" applyBorder="1" applyAlignment="1">
      <alignment horizontal="right" vertical="top"/>
    </xf>
    <xf numFmtId="164" fontId="2" fillId="0" borderId="28" xfId="0" applyNumberFormat="1" applyFont="1" applyBorder="1" applyAlignment="1">
      <alignment horizontal="right" vertical="top"/>
    </xf>
    <xf numFmtId="0" fontId="2" fillId="0" borderId="27" xfId="0" applyFont="1" applyBorder="1" applyAlignment="1">
      <alignment vertical="top" wrapText="1"/>
    </xf>
    <xf numFmtId="49" fontId="2" fillId="0" borderId="26" xfId="0" applyNumberFormat="1" applyFont="1" applyFill="1" applyBorder="1" applyAlignment="1">
      <alignment horizontal="centerContinuous" vertical="top"/>
    </xf>
    <xf numFmtId="49" fontId="2" fillId="0" borderId="6" xfId="0" applyNumberFormat="1" applyFont="1" applyBorder="1" applyAlignment="1">
      <alignment horizontal="centerContinuous" vertical="top" wrapText="1"/>
    </xf>
    <xf numFmtId="0" fontId="2" fillId="0" borderId="13" xfId="0" applyFont="1" applyBorder="1" applyAlignment="1">
      <alignment horizontal="centerContinuous" vertical="top" wrapText="1"/>
    </xf>
    <xf numFmtId="0" fontId="2" fillId="0" borderId="0" xfId="0" applyFont="1" applyFill="1" applyBorder="1" applyAlignment="1">
      <alignment horizontal="justify" vertical="top" wrapText="1"/>
    </xf>
    <xf numFmtId="2" fontId="2" fillId="0" borderId="27" xfId="0" applyNumberFormat="1" applyFont="1" applyBorder="1" applyAlignment="1">
      <alignment horizontal="right" vertical="top"/>
    </xf>
    <xf numFmtId="0" fontId="2" fillId="2" borderId="27" xfId="0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right" vertical="top"/>
    </xf>
    <xf numFmtId="2" fontId="2" fillId="0" borderId="0" xfId="0" applyNumberFormat="1" applyFont="1" applyBorder="1" applyAlignment="1">
      <alignment horizontal="right" vertical="top"/>
    </xf>
    <xf numFmtId="0" fontId="2" fillId="0" borderId="5" xfId="0" applyNumberFormat="1" applyFont="1" applyFill="1" applyBorder="1" applyAlignment="1">
      <alignment horizontal="justify" vertical="top" wrapText="1"/>
    </xf>
    <xf numFmtId="0" fontId="2" fillId="0" borderId="28" xfId="0" applyNumberFormat="1" applyFont="1" applyBorder="1" applyAlignment="1">
      <alignment horizontal="right" vertical="top"/>
    </xf>
    <xf numFmtId="2" fontId="2" fillId="2" borderId="27" xfId="0" applyNumberFormat="1" applyFont="1" applyFill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horizontal="right" vertical="top"/>
    </xf>
    <xf numFmtId="0" fontId="6" fillId="0" borderId="2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6" fillId="0" borderId="11" xfId="0" applyFont="1" applyBorder="1" applyAlignment="1">
      <alignment vertical="top"/>
    </xf>
    <xf numFmtId="0" fontId="6" fillId="0" borderId="12" xfId="0" applyFont="1" applyBorder="1" applyAlignment="1">
      <alignment horizontal="center" vertical="top"/>
    </xf>
    <xf numFmtId="0" fontId="6" fillId="0" borderId="14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9" fillId="0" borderId="3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6" fillId="0" borderId="11" xfId="0" applyFont="1" applyBorder="1" applyAlignment="1">
      <alignment horizontal="right" vertical="top"/>
    </xf>
    <xf numFmtId="164" fontId="6" fillId="0" borderId="14" xfId="0" applyNumberFormat="1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8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Continuous" vertical="top"/>
    </xf>
    <xf numFmtId="0" fontId="3" fillId="0" borderId="5" xfId="0" applyFont="1" applyBorder="1" applyAlignment="1">
      <alignment vertical="top" wrapText="1"/>
    </xf>
    <xf numFmtId="164" fontId="2" fillId="0" borderId="29" xfId="0" applyNumberFormat="1" applyFont="1" applyBorder="1" applyAlignment="1">
      <alignment horizontal="right" vertical="top"/>
    </xf>
    <xf numFmtId="0" fontId="2" fillId="0" borderId="4" xfId="0" applyFont="1" applyBorder="1" applyAlignment="1">
      <alignment vertical="top"/>
    </xf>
    <xf numFmtId="0" fontId="2" fillId="0" borderId="24" xfId="0" applyFont="1" applyBorder="1" applyAlignment="1">
      <alignment vertical="top"/>
    </xf>
    <xf numFmtId="0" fontId="2" fillId="0" borderId="14" xfId="0" applyFont="1" applyBorder="1" applyAlignment="1">
      <alignment vertical="top"/>
    </xf>
    <xf numFmtId="0" fontId="4" fillId="0" borderId="27" xfId="0" applyFont="1" applyBorder="1" applyAlignment="1">
      <alignment vertical="top" wrapText="1"/>
    </xf>
    <xf numFmtId="0" fontId="4" fillId="0" borderId="25" xfId="0" applyFont="1" applyBorder="1" applyAlignment="1">
      <alignment horizontal="center" vertical="top"/>
    </xf>
    <xf numFmtId="49" fontId="4" fillId="0" borderId="27" xfId="0" applyNumberFormat="1" applyFont="1" applyBorder="1" applyAlignment="1">
      <alignment horizontal="centerContinuous" vertical="top"/>
    </xf>
    <xf numFmtId="164" fontId="4" fillId="0" borderId="27" xfId="0" applyNumberFormat="1" applyFont="1" applyBorder="1" applyAlignment="1">
      <alignment horizontal="right" vertical="top"/>
    </xf>
    <xf numFmtId="164" fontId="4" fillId="0" borderId="28" xfId="0" applyNumberFormat="1" applyFont="1" applyBorder="1" applyAlignment="1">
      <alignment horizontal="right" vertical="top"/>
    </xf>
    <xf numFmtId="49" fontId="2" fillId="0" borderId="27" xfId="0" applyNumberFormat="1" applyFont="1" applyBorder="1" applyAlignment="1">
      <alignment horizontal="centerContinuous" vertical="top"/>
    </xf>
    <xf numFmtId="2" fontId="2" fillId="0" borderId="26" xfId="0" applyNumberFormat="1" applyFont="1" applyBorder="1" applyAlignment="1">
      <alignment horizontal="right" vertical="top"/>
    </xf>
    <xf numFmtId="2" fontId="5" fillId="0" borderId="26" xfId="0" applyNumberFormat="1" applyFont="1" applyBorder="1" applyAlignment="1">
      <alignment horizontal="right" vertical="top"/>
    </xf>
    <xf numFmtId="2" fontId="4" fillId="0" borderId="26" xfId="0" applyNumberFormat="1" applyFont="1" applyBorder="1" applyAlignment="1">
      <alignment horizontal="right" vertical="top"/>
    </xf>
    <xf numFmtId="2" fontId="4" fillId="0" borderId="27" xfId="0" applyNumberFormat="1" applyFont="1" applyBorder="1" applyAlignment="1">
      <alignment horizontal="right" vertical="top"/>
    </xf>
    <xf numFmtId="49" fontId="4" fillId="2" borderId="27" xfId="0" applyNumberFormat="1" applyFont="1" applyFill="1" applyBorder="1" applyAlignment="1">
      <alignment horizontal="centerContinuous" vertical="top"/>
    </xf>
    <xf numFmtId="49" fontId="2" fillId="2" borderId="27" xfId="0" applyNumberFormat="1" applyFont="1" applyFill="1" applyBorder="1" applyAlignment="1">
      <alignment horizontal="centerContinuous"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164" fontId="4" fillId="0" borderId="5" xfId="0" applyNumberFormat="1" applyFont="1" applyBorder="1" applyAlignment="1">
      <alignment horizontal="right" vertical="top"/>
    </xf>
    <xf numFmtId="164" fontId="2" fillId="0" borderId="5" xfId="0" applyNumberFormat="1" applyFont="1" applyBorder="1" applyAlignment="1">
      <alignment horizontal="right" vertical="top"/>
    </xf>
    <xf numFmtId="0" fontId="2" fillId="0" borderId="30" xfId="0" applyFont="1" applyBorder="1" applyAlignment="1">
      <alignment horizontal="center" vertical="top"/>
    </xf>
    <xf numFmtId="49" fontId="2" fillId="0" borderId="31" xfId="0" applyNumberFormat="1" applyFont="1" applyBorder="1" applyAlignment="1">
      <alignment vertical="top"/>
    </xf>
    <xf numFmtId="0" fontId="2" fillId="0" borderId="32" xfId="0" applyFont="1" applyBorder="1" applyAlignment="1">
      <alignment horizontal="right" vertical="top"/>
    </xf>
    <xf numFmtId="2" fontId="2" fillId="0" borderId="33" xfId="0" applyNumberFormat="1" applyFont="1" applyBorder="1" applyAlignment="1">
      <alignment horizontal="right" vertical="top"/>
    </xf>
    <xf numFmtId="0" fontId="2" fillId="0" borderId="34" xfId="0" applyFont="1" applyBorder="1" applyAlignment="1">
      <alignment horizontal="right" vertical="top"/>
    </xf>
    <xf numFmtId="0" fontId="3" fillId="0" borderId="1" xfId="0" applyFont="1" applyBorder="1" applyAlignment="1">
      <alignment vertical="top" wrapText="1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1" fillId="0" borderId="0" xfId="0" applyFont="1" applyAlignment="1">
      <alignment horizontal="center" vertical="top"/>
    </xf>
    <xf numFmtId="49" fontId="4" fillId="2" borderId="13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19</xdr:row>
      <xdr:rowOff>0</xdr:rowOff>
    </xdr:from>
    <xdr:to>
      <xdr:col>5</xdr:col>
      <xdr:colOff>914400</xdr:colOff>
      <xdr:row>20</xdr:row>
      <xdr:rowOff>0</xdr:rowOff>
    </xdr:to>
    <xdr:sp macro="" textlink="" fLocksText="0">
      <xdr:nvSpPr>
        <xdr:cNvPr id="2" name="Текст 1">
          <a:extLst>
            <a:ext uri="{FF2B5EF4-FFF2-40B4-BE49-F238E27FC236}">
              <a16:creationId xmlns:a16="http://schemas.microsoft.com/office/drawing/2014/main" id="{562729DB-9ED8-4C00-A4EF-AD40FA926918}"/>
            </a:ext>
          </a:extLst>
        </xdr:cNvPr>
        <xdr:cNvSpPr txBox="1">
          <a:spLocks noChangeArrowheads="1"/>
        </xdr:cNvSpPr>
      </xdr:nvSpPr>
      <xdr:spPr>
        <a:xfrm>
          <a:off x="3990975" y="5391150"/>
          <a:ext cx="1647825" cy="8572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1943100</xdr:colOff>
      <xdr:row>19</xdr:row>
      <xdr:rowOff>0</xdr:rowOff>
    </xdr:from>
    <xdr:to>
      <xdr:col>3</xdr:col>
      <xdr:colOff>533400</xdr:colOff>
      <xdr:row>20</xdr:row>
      <xdr:rowOff>0</xdr:rowOff>
    </xdr:to>
    <xdr:sp macro="" textlink="" fLocksText="0">
      <xdr:nvSpPr>
        <xdr:cNvPr id="3" name="Текст 2">
          <a:extLst>
            <a:ext uri="{FF2B5EF4-FFF2-40B4-BE49-F238E27FC236}">
              <a16:creationId xmlns:a16="http://schemas.microsoft.com/office/drawing/2014/main" id="{0EC48841-1B1C-4E52-8ADB-4F1ABE3874AB}"/>
            </a:ext>
          </a:extLst>
        </xdr:cNvPr>
        <xdr:cNvSpPr txBox="1">
          <a:spLocks noChangeArrowheads="1"/>
        </xdr:cNvSpPr>
      </xdr:nvSpPr>
      <xdr:spPr>
        <a:xfrm>
          <a:off x="1943100" y="5391150"/>
          <a:ext cx="1866900" cy="8572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1971675</xdr:colOff>
      <xdr:row>13</xdr:row>
      <xdr:rowOff>0</xdr:rowOff>
    </xdr:from>
    <xdr:to>
      <xdr:col>3</xdr:col>
      <xdr:colOff>533400</xdr:colOff>
      <xdr:row>14</xdr:row>
      <xdr:rowOff>0</xdr:rowOff>
    </xdr:to>
    <xdr:sp macro="" textlink="">
      <xdr:nvSpPr>
        <xdr:cNvPr id="4" name="Текст 3">
          <a:extLst>
            <a:ext uri="{FF2B5EF4-FFF2-40B4-BE49-F238E27FC236}">
              <a16:creationId xmlns:a16="http://schemas.microsoft.com/office/drawing/2014/main" id="{C2BC9A00-2F5B-4762-A46A-620EB1B23388}"/>
            </a:ext>
          </a:extLst>
        </xdr:cNvPr>
        <xdr:cNvSpPr txBox="1">
          <a:spLocks noChangeArrowheads="1"/>
        </xdr:cNvSpPr>
      </xdr:nvSpPr>
      <xdr:spPr>
        <a:xfrm>
          <a:off x="1971675" y="4238625"/>
          <a:ext cx="183832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t" upright="1"/>
        <a:lstStyle/>
        <a:p>
          <a:pPr algn="ctr" rtl="1">
            <a:defRPr lang="ru-RU" sz="700" b="0" i="0">
              <a:solidFill>
                <a:srgbClr val="000000"/>
              </a:solidFill>
              <a:latin typeface="Arial"/>
              <a:cs typeface="Arial"/>
            </a:defRPr>
          </a:pPr>
          <a:endParaRPr lang="ru-RU" sz="700" b="0" i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lang="ru-RU" sz="700" b="0" i="0">
              <a:solidFill>
                <a:srgbClr val="000000"/>
              </a:solidFill>
              <a:latin typeface="Arial"/>
              <a:cs typeface="Arial"/>
            </a:defRPr>
          </a:pPr>
          <a:endParaRPr lang="ru-RU" sz="700" b="0" i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5</xdr:col>
      <xdr:colOff>914400</xdr:colOff>
      <xdr:row>14</xdr:row>
      <xdr:rowOff>0</xdr:rowOff>
    </xdr:to>
    <xdr:sp macro="" textlink="" fLocksText="0">
      <xdr:nvSpPr>
        <xdr:cNvPr id="5" name="Текст 4">
          <a:extLst>
            <a:ext uri="{FF2B5EF4-FFF2-40B4-BE49-F238E27FC236}">
              <a16:creationId xmlns:a16="http://schemas.microsoft.com/office/drawing/2014/main" id="{73D4E499-1DE5-41ED-875B-53BB5D10650F}"/>
            </a:ext>
          </a:extLst>
        </xdr:cNvPr>
        <xdr:cNvSpPr txBox="1">
          <a:spLocks noChangeArrowheads="1"/>
        </xdr:cNvSpPr>
      </xdr:nvSpPr>
      <xdr:spPr>
        <a:xfrm>
          <a:off x="3990975" y="4238625"/>
          <a:ext cx="164782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0</xdr:col>
      <xdr:colOff>1971675</xdr:colOff>
      <xdr:row>16</xdr:row>
      <xdr:rowOff>0</xdr:rowOff>
    </xdr:from>
    <xdr:to>
      <xdr:col>3</xdr:col>
      <xdr:colOff>533400</xdr:colOff>
      <xdr:row>17</xdr:row>
      <xdr:rowOff>0</xdr:rowOff>
    </xdr:to>
    <xdr:sp macro="" textlink="" fLocksText="0">
      <xdr:nvSpPr>
        <xdr:cNvPr id="6" name="Текст 5">
          <a:extLst>
            <a:ext uri="{FF2B5EF4-FFF2-40B4-BE49-F238E27FC236}">
              <a16:creationId xmlns:a16="http://schemas.microsoft.com/office/drawing/2014/main" id="{C4A5725F-6B8B-4417-8070-664B5A8BFB13}"/>
            </a:ext>
          </a:extLst>
        </xdr:cNvPr>
        <xdr:cNvSpPr txBox="1">
          <a:spLocks noChangeArrowheads="1"/>
        </xdr:cNvSpPr>
      </xdr:nvSpPr>
      <xdr:spPr>
        <a:xfrm>
          <a:off x="1971675" y="4953000"/>
          <a:ext cx="183832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5</xdr:col>
      <xdr:colOff>885825</xdr:colOff>
      <xdr:row>17</xdr:row>
      <xdr:rowOff>0</xdr:rowOff>
    </xdr:to>
    <xdr:sp macro="" textlink="" fLocksText="0">
      <xdr:nvSpPr>
        <xdr:cNvPr id="7" name="Текст 6">
          <a:extLst>
            <a:ext uri="{FF2B5EF4-FFF2-40B4-BE49-F238E27FC236}">
              <a16:creationId xmlns:a16="http://schemas.microsoft.com/office/drawing/2014/main" id="{99B8FC9F-AEEF-47C7-91EF-5629E071BB90}"/>
            </a:ext>
          </a:extLst>
        </xdr:cNvPr>
        <xdr:cNvSpPr txBox="1">
          <a:spLocks noChangeArrowheads="1"/>
        </xdr:cNvSpPr>
      </xdr:nvSpPr>
      <xdr:spPr>
        <a:xfrm>
          <a:off x="3990975" y="4953000"/>
          <a:ext cx="164782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/>
        <a:lstStyle/>
        <a:p>
          <a:endParaRPr/>
        </a:p>
      </xdr:txBody>
    </xdr:sp>
    <xdr:clientData/>
  </xdr:twoCellAnchor>
  <xdr:twoCellAnchor>
    <xdr:from>
      <xdr:col>4</xdr:col>
      <xdr:colOff>0</xdr:colOff>
      <xdr:row>21</xdr:row>
      <xdr:rowOff>0</xdr:rowOff>
    </xdr:from>
    <xdr:to>
      <xdr:col>5</xdr:col>
      <xdr:colOff>914400</xdr:colOff>
      <xdr:row>22</xdr:row>
      <xdr:rowOff>0</xdr:rowOff>
    </xdr:to>
    <xdr:sp macro="" textlink="">
      <xdr:nvSpPr>
        <xdr:cNvPr id="8" name="Текст 1">
          <a:extLst>
            <a:ext uri="{FF2B5EF4-FFF2-40B4-BE49-F238E27FC236}">
              <a16:creationId xmlns:a16="http://schemas.microsoft.com/office/drawing/2014/main" id="{097A4CE7-6B08-4F26-ADEE-C46B4D12B9DE}"/>
            </a:ext>
          </a:extLst>
        </xdr:cNvPr>
        <xdr:cNvSpPr txBox="1">
          <a:spLocks noChangeArrowheads="1"/>
        </xdr:cNvSpPr>
      </xdr:nvSpPr>
      <xdr:spPr>
        <a:xfrm>
          <a:off x="3990975" y="5514975"/>
          <a:ext cx="164782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t" upright="1"/>
        <a:lstStyle/>
        <a:p>
          <a:pPr algn="ctr" rtl="1"/>
          <a:r>
            <a:rPr lang="ru-RU" sz="700" b="0" i="0">
              <a:solidFill>
                <a:srgbClr val="000000"/>
              </a:solidFill>
              <a:latin typeface="Arial"/>
              <a:cs typeface="Arial"/>
            </a:rPr>
            <a:t>(расшифровка подписи)</a:t>
          </a:r>
        </a:p>
      </xdr:txBody>
    </xdr:sp>
    <xdr:clientData/>
  </xdr:twoCellAnchor>
  <xdr:twoCellAnchor>
    <xdr:from>
      <xdr:col>0</xdr:col>
      <xdr:colOff>1943100</xdr:colOff>
      <xdr:row>21</xdr:row>
      <xdr:rowOff>0</xdr:rowOff>
    </xdr:from>
    <xdr:to>
      <xdr:col>3</xdr:col>
      <xdr:colOff>533400</xdr:colOff>
      <xdr:row>22</xdr:row>
      <xdr:rowOff>0</xdr:rowOff>
    </xdr:to>
    <xdr:sp macro="" textlink="">
      <xdr:nvSpPr>
        <xdr:cNvPr id="9" name="Текст 2">
          <a:extLst>
            <a:ext uri="{FF2B5EF4-FFF2-40B4-BE49-F238E27FC236}">
              <a16:creationId xmlns:a16="http://schemas.microsoft.com/office/drawing/2014/main" id="{0B37D85E-316C-4573-9451-BDD7E3C10F56}"/>
            </a:ext>
          </a:extLst>
        </xdr:cNvPr>
        <xdr:cNvSpPr txBox="1">
          <a:spLocks noChangeArrowheads="1"/>
        </xdr:cNvSpPr>
      </xdr:nvSpPr>
      <xdr:spPr>
        <a:xfrm>
          <a:off x="1943100" y="5514975"/>
          <a:ext cx="186690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t" upright="1"/>
        <a:lstStyle/>
        <a:p>
          <a:pPr algn="ctr" rtl="1"/>
          <a:r>
            <a:rPr lang="ru-RU" sz="700" b="0" i="0">
              <a:solidFill>
                <a:srgbClr val="000000"/>
              </a:solidFill>
              <a:latin typeface="Arial"/>
              <a:cs typeface="Arial"/>
            </a:rPr>
            <a:t>(подпись)</a:t>
          </a:r>
        </a:p>
      </xdr:txBody>
    </xdr:sp>
    <xdr:clientData/>
  </xdr:twoCellAnchor>
  <xdr:twoCellAnchor>
    <xdr:from>
      <xdr:col>0</xdr:col>
      <xdr:colOff>1971675</xdr:colOff>
      <xdr:row>15</xdr:row>
      <xdr:rowOff>0</xdr:rowOff>
    </xdr:from>
    <xdr:to>
      <xdr:col>3</xdr:col>
      <xdr:colOff>533400</xdr:colOff>
      <xdr:row>16</xdr:row>
      <xdr:rowOff>0</xdr:rowOff>
    </xdr:to>
    <xdr:sp macro="" textlink="">
      <xdr:nvSpPr>
        <xdr:cNvPr id="10" name="Текст 3">
          <a:extLst>
            <a:ext uri="{FF2B5EF4-FFF2-40B4-BE49-F238E27FC236}">
              <a16:creationId xmlns:a16="http://schemas.microsoft.com/office/drawing/2014/main" id="{D4D2751E-DF38-4D87-9B06-DF371848CABC}"/>
            </a:ext>
          </a:extLst>
        </xdr:cNvPr>
        <xdr:cNvSpPr txBox="1">
          <a:spLocks noChangeArrowheads="1"/>
        </xdr:cNvSpPr>
      </xdr:nvSpPr>
      <xdr:spPr>
        <a:xfrm>
          <a:off x="1971675" y="4810125"/>
          <a:ext cx="183832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t" upright="1"/>
        <a:lstStyle/>
        <a:p>
          <a:pPr algn="ctr" rtl="1"/>
          <a:r>
            <a:rPr lang="ru-RU" sz="700" b="0" i="0">
              <a:solidFill>
                <a:srgbClr val="000000"/>
              </a:solidFill>
              <a:latin typeface="Arial"/>
              <a:cs typeface="Arial"/>
            </a:rPr>
            <a:t>(подпись)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5</xdr:col>
      <xdr:colOff>914400</xdr:colOff>
      <xdr:row>16</xdr:row>
      <xdr:rowOff>0</xdr:rowOff>
    </xdr:to>
    <xdr:sp macro="" textlink="">
      <xdr:nvSpPr>
        <xdr:cNvPr id="11" name="Текст 4">
          <a:extLst>
            <a:ext uri="{FF2B5EF4-FFF2-40B4-BE49-F238E27FC236}">
              <a16:creationId xmlns:a16="http://schemas.microsoft.com/office/drawing/2014/main" id="{4A7685BD-927F-42F6-808C-FAE4136A8EB3}"/>
            </a:ext>
          </a:extLst>
        </xdr:cNvPr>
        <xdr:cNvSpPr txBox="1">
          <a:spLocks noChangeArrowheads="1"/>
        </xdr:cNvSpPr>
      </xdr:nvSpPr>
      <xdr:spPr>
        <a:xfrm>
          <a:off x="3990975" y="4810125"/>
          <a:ext cx="164782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t" upright="1"/>
        <a:lstStyle/>
        <a:p>
          <a:pPr algn="ctr" rtl="1"/>
          <a:r>
            <a:rPr lang="ru-RU" sz="700" b="0" i="0">
              <a:solidFill>
                <a:srgbClr val="000000"/>
              </a:solidFill>
              <a:latin typeface="Arial"/>
              <a:cs typeface="Arial"/>
            </a:rPr>
            <a:t>(расшифровка подписи)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60</xdr:row>
      <xdr:rowOff>0</xdr:rowOff>
    </xdr:from>
    <xdr:to>
      <xdr:col>5</xdr:col>
      <xdr:colOff>914400</xdr:colOff>
      <xdr:row>61</xdr:row>
      <xdr:rowOff>0</xdr:rowOff>
    </xdr:to>
    <xdr:sp macro="" textlink="">
      <xdr:nvSpPr>
        <xdr:cNvPr id="2" name="Текст 1">
          <a:extLst>
            <a:ext uri="{FF2B5EF4-FFF2-40B4-BE49-F238E27FC236}">
              <a16:creationId xmlns:a16="http://schemas.microsoft.com/office/drawing/2014/main" id="{8E195FB2-808A-49F2-A9AC-AFFB7920BA73}"/>
            </a:ext>
          </a:extLst>
        </xdr:cNvPr>
        <xdr:cNvSpPr txBox="1">
          <a:spLocks noChangeArrowheads="1"/>
        </xdr:cNvSpPr>
      </xdr:nvSpPr>
      <xdr:spPr>
        <a:xfrm>
          <a:off x="4743450" y="11944350"/>
          <a:ext cx="12287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t" upright="1"/>
        <a:lstStyle/>
        <a:p>
          <a:pPr algn="ctr" rtl="1"/>
          <a:r>
            <a:rPr lang="ru-RU" sz="700" b="0" i="0">
              <a:solidFill>
                <a:srgbClr val="000000"/>
              </a:solidFill>
              <a:latin typeface="Arial"/>
              <a:cs typeface="Arial"/>
            </a:rPr>
            <a:t>(расшифровка подписи)</a:t>
          </a:r>
        </a:p>
      </xdr:txBody>
    </xdr:sp>
    <xdr:clientData/>
  </xdr:twoCellAnchor>
  <xdr:twoCellAnchor>
    <xdr:from>
      <xdr:col>0</xdr:col>
      <xdr:colOff>1943100</xdr:colOff>
      <xdr:row>60</xdr:row>
      <xdr:rowOff>0</xdr:rowOff>
    </xdr:from>
    <xdr:to>
      <xdr:col>3</xdr:col>
      <xdr:colOff>533400</xdr:colOff>
      <xdr:row>61</xdr:row>
      <xdr:rowOff>0</xdr:rowOff>
    </xdr:to>
    <xdr:sp macro="" textlink="">
      <xdr:nvSpPr>
        <xdr:cNvPr id="3" name="Текст 2">
          <a:extLst>
            <a:ext uri="{FF2B5EF4-FFF2-40B4-BE49-F238E27FC236}">
              <a16:creationId xmlns:a16="http://schemas.microsoft.com/office/drawing/2014/main" id="{E3292995-BF63-4AC2-8B45-3C32EF555079}"/>
            </a:ext>
          </a:extLst>
        </xdr:cNvPr>
        <xdr:cNvSpPr txBox="1">
          <a:spLocks noChangeArrowheads="1"/>
        </xdr:cNvSpPr>
      </xdr:nvSpPr>
      <xdr:spPr>
        <a:xfrm>
          <a:off x="1943100" y="11944350"/>
          <a:ext cx="2800350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t" upright="1"/>
        <a:lstStyle/>
        <a:p>
          <a:pPr algn="ctr" rtl="1"/>
          <a:r>
            <a:rPr lang="ru-RU" sz="700" b="0" i="0">
              <a:solidFill>
                <a:srgbClr val="000000"/>
              </a:solidFill>
              <a:latin typeface="Arial"/>
              <a:cs typeface="Arial"/>
            </a:rPr>
            <a:t>(подпись)</a:t>
          </a:r>
        </a:p>
      </xdr:txBody>
    </xdr:sp>
    <xdr:clientData/>
  </xdr:twoCellAnchor>
  <xdr:twoCellAnchor>
    <xdr:from>
      <xdr:col>0</xdr:col>
      <xdr:colOff>1971675</xdr:colOff>
      <xdr:row>54</xdr:row>
      <xdr:rowOff>0</xdr:rowOff>
    </xdr:from>
    <xdr:to>
      <xdr:col>3</xdr:col>
      <xdr:colOff>533400</xdr:colOff>
      <xdr:row>55</xdr:row>
      <xdr:rowOff>0</xdr:rowOff>
    </xdr:to>
    <xdr:sp macro="" textlink="">
      <xdr:nvSpPr>
        <xdr:cNvPr id="4" name="Текст 3">
          <a:extLst>
            <a:ext uri="{FF2B5EF4-FFF2-40B4-BE49-F238E27FC236}">
              <a16:creationId xmlns:a16="http://schemas.microsoft.com/office/drawing/2014/main" id="{AC28DFA6-E54B-4C7A-B5CA-A4A508FDE1A5}"/>
            </a:ext>
          </a:extLst>
        </xdr:cNvPr>
        <xdr:cNvSpPr txBox="1">
          <a:spLocks noChangeArrowheads="1"/>
        </xdr:cNvSpPr>
      </xdr:nvSpPr>
      <xdr:spPr>
        <a:xfrm>
          <a:off x="1971675" y="11906250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t" upright="1"/>
        <a:lstStyle/>
        <a:p>
          <a:pPr algn="ctr" rtl="1">
            <a:defRPr lang="ru-RU" sz="700" b="0" i="0">
              <a:solidFill>
                <a:srgbClr val="000000"/>
              </a:solidFill>
              <a:latin typeface="Arial"/>
              <a:cs typeface="Arial"/>
            </a:defRPr>
          </a:pPr>
          <a:endParaRPr lang="ru-RU" sz="700" b="0" i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lang="ru-RU" sz="700" b="0" i="0">
              <a:solidFill>
                <a:srgbClr val="000000"/>
              </a:solidFill>
              <a:latin typeface="Arial"/>
              <a:cs typeface="Arial"/>
            </a:defRPr>
          </a:pPr>
          <a:endParaRPr lang="ru-RU" sz="700" b="0" i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0</xdr:colOff>
      <xdr:row>54</xdr:row>
      <xdr:rowOff>0</xdr:rowOff>
    </xdr:from>
    <xdr:to>
      <xdr:col>5</xdr:col>
      <xdr:colOff>914400</xdr:colOff>
      <xdr:row>55</xdr:row>
      <xdr:rowOff>0</xdr:rowOff>
    </xdr:to>
    <xdr:sp macro="" textlink="">
      <xdr:nvSpPr>
        <xdr:cNvPr id="5" name="Текст 4">
          <a:extLst>
            <a:ext uri="{FF2B5EF4-FFF2-40B4-BE49-F238E27FC236}">
              <a16:creationId xmlns:a16="http://schemas.microsoft.com/office/drawing/2014/main" id="{AAF815EA-F4D7-4AFB-BD78-FF549013A0C0}"/>
            </a:ext>
          </a:extLst>
        </xdr:cNvPr>
        <xdr:cNvSpPr txBox="1">
          <a:spLocks noChangeArrowheads="1"/>
        </xdr:cNvSpPr>
      </xdr:nvSpPr>
      <xdr:spPr>
        <a:xfrm>
          <a:off x="4743450" y="11906250"/>
          <a:ext cx="12287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700" b="0" i="0">
              <a:solidFill>
                <a:srgbClr val="000000"/>
              </a:solidFill>
              <a:latin typeface="Arial"/>
              <a:cs typeface="Arial"/>
            </a:rPr>
            <a:t>(расши</a:t>
          </a:r>
        </a:p>
        <a:p>
          <a:pPr algn="ctr" rtl="1">
            <a:defRPr sz="1000"/>
          </a:pPr>
          <a:r>
            <a:rPr lang="ru-RU" sz="700" b="0" i="0">
              <a:solidFill>
                <a:srgbClr val="000000"/>
              </a:solidFill>
              <a:latin typeface="Arial"/>
              <a:cs typeface="Arial"/>
            </a:rPr>
            <a:t>одписи)</a:t>
          </a:r>
        </a:p>
      </xdr:txBody>
    </xdr:sp>
    <xdr:clientData/>
  </xdr:twoCellAnchor>
  <xdr:twoCellAnchor>
    <xdr:from>
      <xdr:col>0</xdr:col>
      <xdr:colOff>1971675</xdr:colOff>
      <xdr:row>57</xdr:row>
      <xdr:rowOff>0</xdr:rowOff>
    </xdr:from>
    <xdr:to>
      <xdr:col>3</xdr:col>
      <xdr:colOff>533400</xdr:colOff>
      <xdr:row>58</xdr:row>
      <xdr:rowOff>0</xdr:rowOff>
    </xdr:to>
    <xdr:sp macro="" textlink="">
      <xdr:nvSpPr>
        <xdr:cNvPr id="6" name="Текст 5">
          <a:extLst>
            <a:ext uri="{FF2B5EF4-FFF2-40B4-BE49-F238E27FC236}">
              <a16:creationId xmlns:a16="http://schemas.microsoft.com/office/drawing/2014/main" id="{BB991834-8FF5-45FA-873C-D9C01E99DAC2}"/>
            </a:ext>
          </a:extLst>
        </xdr:cNvPr>
        <xdr:cNvSpPr txBox="1">
          <a:spLocks noChangeArrowheads="1"/>
        </xdr:cNvSpPr>
      </xdr:nvSpPr>
      <xdr:spPr>
        <a:xfrm>
          <a:off x="1971675" y="11944350"/>
          <a:ext cx="277177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t" upright="1"/>
        <a:lstStyle/>
        <a:p>
          <a:pPr algn="ctr" rtl="1"/>
          <a:r>
            <a:rPr lang="ru-RU" sz="700" b="0" i="0">
              <a:solidFill>
                <a:srgbClr val="000000"/>
              </a:solidFill>
              <a:latin typeface="Arial"/>
              <a:cs typeface="Arial"/>
            </a:rPr>
            <a:t>(подпись)</a:t>
          </a:r>
        </a:p>
      </xdr:txBody>
    </xdr:sp>
    <xdr:clientData/>
  </xdr:twoCellAnchor>
  <xdr:twoCellAnchor>
    <xdr:from>
      <xdr:col>4</xdr:col>
      <xdr:colOff>0</xdr:colOff>
      <xdr:row>57</xdr:row>
      <xdr:rowOff>0</xdr:rowOff>
    </xdr:from>
    <xdr:to>
      <xdr:col>5</xdr:col>
      <xdr:colOff>885825</xdr:colOff>
      <xdr:row>58</xdr:row>
      <xdr:rowOff>0</xdr:rowOff>
    </xdr:to>
    <xdr:sp macro="" textlink="">
      <xdr:nvSpPr>
        <xdr:cNvPr id="7" name="Текст 6">
          <a:extLst>
            <a:ext uri="{FF2B5EF4-FFF2-40B4-BE49-F238E27FC236}">
              <a16:creationId xmlns:a16="http://schemas.microsoft.com/office/drawing/2014/main" id="{9893F1B9-D0DA-4676-97FC-FD48081A243A}"/>
            </a:ext>
          </a:extLst>
        </xdr:cNvPr>
        <xdr:cNvSpPr txBox="1">
          <a:spLocks noChangeArrowheads="1"/>
        </xdr:cNvSpPr>
      </xdr:nvSpPr>
      <xdr:spPr>
        <a:xfrm>
          <a:off x="4743450" y="11944350"/>
          <a:ext cx="1228725" cy="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vertOverflow="clip" wrap="square" lIns="27432" tIns="22860" rIns="27432" bIns="0" anchor="t" upright="1"/>
        <a:lstStyle/>
        <a:p>
          <a:pPr algn="ctr" rtl="1"/>
          <a:r>
            <a:rPr lang="ru-RU" sz="700" b="0" i="0">
              <a:solidFill>
                <a:srgbClr val="000000"/>
              </a:solidFill>
              <a:latin typeface="Arial"/>
              <a:cs typeface="Arial"/>
            </a:rPr>
            <a:t>(расшифровка подписи)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J13" sqref="J13"/>
    </sheetView>
  </sheetViews>
  <sheetFormatPr defaultColWidth="8.85546875" defaultRowHeight="11.25" customHeight="1" x14ac:dyDescent="0.2"/>
  <cols>
    <col min="1" max="1" width="30.7109375" style="19" customWidth="1"/>
    <col min="2" max="2" width="6.5703125" style="19" customWidth="1"/>
    <col min="3" max="3" width="11.85546875" style="19" customWidth="1"/>
    <col min="4" max="4" width="10.7109375" style="19" customWidth="1"/>
    <col min="5" max="5" width="12" style="19" customWidth="1"/>
    <col min="6" max="6" width="12.7109375" style="19" customWidth="1"/>
    <col min="7" max="7" width="12.140625" style="19" customWidth="1"/>
    <col min="8" max="8" width="8.85546875" style="19" customWidth="1"/>
    <col min="9" max="16384" width="8.85546875" style="19"/>
  </cols>
  <sheetData>
    <row r="1" spans="1:7" ht="11.25" customHeight="1" x14ac:dyDescent="0.2">
      <c r="A1" s="15"/>
      <c r="B1" s="16"/>
      <c r="C1" s="16"/>
      <c r="D1" s="16"/>
      <c r="E1" s="16"/>
      <c r="F1" s="16"/>
      <c r="G1" s="16"/>
    </row>
    <row r="2" spans="1:7" ht="87.75" hidden="1" customHeight="1" x14ac:dyDescent="0.2">
      <c r="A2" s="17"/>
      <c r="B2" s="17"/>
      <c r="C2" s="17"/>
      <c r="D2" s="17"/>
      <c r="E2" s="17"/>
      <c r="F2" s="17"/>
      <c r="G2" s="17"/>
    </row>
    <row r="3" spans="1:7" ht="55.5" customHeight="1" x14ac:dyDescent="0.2">
      <c r="A3" s="18" t="s">
        <v>0</v>
      </c>
      <c r="B3" s="18"/>
      <c r="C3" s="18"/>
      <c r="D3" s="18"/>
      <c r="E3" s="18"/>
      <c r="F3" s="18"/>
      <c r="G3" s="18"/>
    </row>
    <row r="4" spans="1:7" ht="5.25" customHeight="1" x14ac:dyDescent="0.2"/>
    <row r="5" spans="1:7" ht="56.25" x14ac:dyDescent="0.2">
      <c r="A5" s="20" t="s">
        <v>1</v>
      </c>
      <c r="B5" s="21" t="s">
        <v>2</v>
      </c>
      <c r="C5" s="22" t="s">
        <v>3</v>
      </c>
      <c r="D5" s="22"/>
      <c r="E5" s="23" t="s">
        <v>4</v>
      </c>
      <c r="F5" s="24" t="s">
        <v>5</v>
      </c>
      <c r="G5" s="21" t="s">
        <v>6</v>
      </c>
    </row>
    <row r="6" spans="1:7" ht="12" thickBot="1" x14ac:dyDescent="0.25">
      <c r="A6" s="25" t="s">
        <v>7</v>
      </c>
      <c r="B6" s="25" t="s">
        <v>8</v>
      </c>
      <c r="C6" s="26" t="s">
        <v>9</v>
      </c>
      <c r="D6" s="26"/>
      <c r="E6" s="27" t="s">
        <v>10</v>
      </c>
      <c r="F6" s="27" t="s">
        <v>11</v>
      </c>
      <c r="G6" s="25" t="s">
        <v>12</v>
      </c>
    </row>
    <row r="7" spans="1:7" ht="24" x14ac:dyDescent="0.2">
      <c r="A7" s="28" t="s">
        <v>13</v>
      </c>
      <c r="B7" s="29" t="s">
        <v>14</v>
      </c>
      <c r="C7" s="30"/>
      <c r="D7" s="31"/>
      <c r="E7" s="32">
        <v>328677.28999999998</v>
      </c>
      <c r="F7" s="32">
        <f>F11</f>
        <v>-31230.959999999031</v>
      </c>
      <c r="G7" s="33">
        <f>G11</f>
        <v>-359908.24999999814</v>
      </c>
    </row>
    <row r="8" spans="1:7" ht="12" customHeight="1" x14ac:dyDescent="0.2">
      <c r="A8" s="34" t="s">
        <v>15</v>
      </c>
      <c r="B8" s="35"/>
      <c r="C8" s="36"/>
      <c r="D8" s="37"/>
      <c r="E8" s="34"/>
      <c r="F8" s="38"/>
      <c r="G8" s="39"/>
    </row>
    <row r="9" spans="1:7" ht="36" x14ac:dyDescent="0.2">
      <c r="A9" s="28" t="s">
        <v>16</v>
      </c>
      <c r="B9" s="40" t="s">
        <v>17</v>
      </c>
      <c r="C9" s="41"/>
      <c r="D9" s="42"/>
      <c r="E9" s="43"/>
      <c r="F9" s="44" t="s">
        <v>18</v>
      </c>
      <c r="G9" s="45" t="s">
        <v>18</v>
      </c>
    </row>
    <row r="10" spans="1:7" ht="36.75" thickBot="1" x14ac:dyDescent="0.25">
      <c r="A10" s="28" t="s">
        <v>19</v>
      </c>
      <c r="B10" s="40" t="s">
        <v>20</v>
      </c>
      <c r="C10" s="41"/>
      <c r="D10" s="42"/>
      <c r="E10" s="43"/>
      <c r="F10" s="44" t="s">
        <v>18</v>
      </c>
      <c r="G10" s="45" t="s">
        <v>18</v>
      </c>
    </row>
    <row r="11" spans="1:7" ht="12" x14ac:dyDescent="0.2">
      <c r="A11" s="28" t="s">
        <v>21</v>
      </c>
      <c r="B11" s="40" t="s">
        <v>22</v>
      </c>
      <c r="C11" s="36"/>
      <c r="D11" s="37"/>
      <c r="E11" s="32">
        <v>328677.28999999998</v>
      </c>
      <c r="F11" s="43">
        <f>F12+F13</f>
        <v>-31230.959999999031</v>
      </c>
      <c r="G11" s="46">
        <f>G12-G13</f>
        <v>-359908.24999999814</v>
      </c>
    </row>
    <row r="12" spans="1:7" ht="36" x14ac:dyDescent="0.2">
      <c r="A12" s="28" t="s">
        <v>23</v>
      </c>
      <c r="B12" s="40"/>
      <c r="C12" s="47" t="s">
        <v>24</v>
      </c>
      <c r="D12" s="47"/>
      <c r="E12" s="43">
        <v>-9033894.5600000005</v>
      </c>
      <c r="F12" s="43">
        <v>-9186388.9399999995</v>
      </c>
      <c r="G12" s="46">
        <f>(-E12)+(F12)</f>
        <v>-152494.37999999896</v>
      </c>
    </row>
    <row r="13" spans="1:7" ht="36.75" thickBot="1" x14ac:dyDescent="0.25">
      <c r="A13" s="28" t="s">
        <v>23</v>
      </c>
      <c r="B13" s="40"/>
      <c r="C13" s="47" t="s">
        <v>25</v>
      </c>
      <c r="D13" s="47"/>
      <c r="E13" s="43">
        <v>9362571.8499999996</v>
      </c>
      <c r="F13" s="43">
        <v>9155157.9800000004</v>
      </c>
      <c r="G13" s="46">
        <f>E13-F13</f>
        <v>207413.86999999918</v>
      </c>
    </row>
    <row r="14" spans="1:7" ht="33" customHeight="1" x14ac:dyDescent="0.2">
      <c r="A14" s="15"/>
      <c r="B14" s="16"/>
      <c r="C14" s="16"/>
      <c r="D14" s="16"/>
      <c r="E14" s="16"/>
      <c r="F14" s="16"/>
      <c r="G14" s="16"/>
    </row>
    <row r="15" spans="1:7" ht="12" x14ac:dyDescent="0.2">
      <c r="A15" s="48" t="s">
        <v>26</v>
      </c>
      <c r="E15" s="49" t="s">
        <v>27</v>
      </c>
    </row>
    <row r="19" spans="1:7" ht="12" x14ac:dyDescent="0.2">
      <c r="A19" s="48" t="s">
        <v>28</v>
      </c>
      <c r="E19" s="49" t="s">
        <v>29</v>
      </c>
    </row>
    <row r="20" spans="1:7" ht="6.75" customHeight="1" x14ac:dyDescent="0.2"/>
    <row r="21" spans="1:7" ht="3" customHeight="1" x14ac:dyDescent="0.2"/>
    <row r="22" spans="1:7" ht="11.25" customHeight="1" x14ac:dyDescent="0.2">
      <c r="A22" s="50"/>
    </row>
    <row r="23" spans="1:7" x14ac:dyDescent="0.2">
      <c r="A23" s="17"/>
      <c r="B23" s="17"/>
      <c r="C23" s="17"/>
      <c r="D23" s="17"/>
      <c r="E23" s="17"/>
      <c r="F23" s="17"/>
      <c r="G23" s="17"/>
    </row>
    <row r="24" spans="1:7" x14ac:dyDescent="0.2">
      <c r="A24" s="17"/>
      <c r="B24" s="17"/>
      <c r="C24" s="17"/>
      <c r="D24" s="17"/>
      <c r="E24" s="17"/>
      <c r="F24" s="17"/>
      <c r="G24" s="17"/>
    </row>
    <row r="25" spans="1:7" x14ac:dyDescent="0.2">
      <c r="A25" s="17"/>
      <c r="B25" s="17"/>
      <c r="C25" s="17"/>
      <c r="D25" s="17"/>
      <c r="E25" s="17"/>
      <c r="F25" s="17"/>
      <c r="G25" s="17"/>
    </row>
    <row r="26" spans="1:7" x14ac:dyDescent="0.2">
      <c r="A26" s="17"/>
      <c r="B26" s="17"/>
      <c r="C26" s="17"/>
      <c r="D26" s="17"/>
      <c r="E26" s="17"/>
      <c r="F26" s="17"/>
      <c r="G26" s="17"/>
    </row>
    <row r="27" spans="1:7" x14ac:dyDescent="0.2">
      <c r="A27" s="17"/>
      <c r="B27" s="17"/>
      <c r="C27" s="17"/>
      <c r="D27" s="17"/>
      <c r="E27" s="17"/>
      <c r="F27" s="17"/>
      <c r="G27" s="17"/>
    </row>
    <row r="28" spans="1:7" x14ac:dyDescent="0.2">
      <c r="A28" s="17"/>
      <c r="B28" s="17"/>
      <c r="C28" s="17"/>
      <c r="D28" s="17"/>
      <c r="E28" s="17"/>
      <c r="F28" s="17"/>
      <c r="G28" s="17"/>
    </row>
    <row r="29" spans="1:7" x14ac:dyDescent="0.2">
      <c r="A29" s="17"/>
      <c r="B29" s="17"/>
      <c r="C29" s="17"/>
      <c r="D29" s="17"/>
      <c r="E29" s="17"/>
      <c r="F29" s="17"/>
      <c r="G29" s="17"/>
    </row>
    <row r="30" spans="1:7" x14ac:dyDescent="0.2">
      <c r="A30" s="17"/>
      <c r="B30" s="17"/>
      <c r="C30" s="17"/>
      <c r="D30" s="17"/>
      <c r="E30" s="17"/>
      <c r="F30" s="17"/>
      <c r="G30" s="17"/>
    </row>
    <row r="31" spans="1:7" x14ac:dyDescent="0.2">
      <c r="A31" s="17"/>
      <c r="B31" s="17"/>
      <c r="C31" s="17"/>
      <c r="D31" s="17"/>
      <c r="E31" s="17"/>
      <c r="F31" s="17"/>
      <c r="G31" s="17"/>
    </row>
    <row r="32" spans="1:7" x14ac:dyDescent="0.2">
      <c r="A32" s="17"/>
      <c r="B32" s="17"/>
      <c r="C32" s="17"/>
      <c r="D32" s="17"/>
      <c r="E32" s="17"/>
      <c r="F32" s="17"/>
      <c r="G32" s="17"/>
    </row>
    <row r="33" spans="1:7" x14ac:dyDescent="0.2">
      <c r="A33" s="17"/>
      <c r="B33" s="17"/>
      <c r="C33" s="17"/>
      <c r="D33" s="17"/>
      <c r="E33" s="17"/>
      <c r="F33" s="17"/>
      <c r="G33" s="17"/>
    </row>
    <row r="34" spans="1:7" x14ac:dyDescent="0.2">
      <c r="A34" s="17"/>
      <c r="B34" s="17"/>
      <c r="C34" s="17"/>
      <c r="D34" s="17"/>
      <c r="E34" s="17"/>
      <c r="F34" s="17"/>
      <c r="G34" s="17"/>
    </row>
    <row r="35" spans="1:7" x14ac:dyDescent="0.2">
      <c r="A35" s="17"/>
      <c r="B35" s="17"/>
      <c r="C35" s="17"/>
      <c r="D35" s="17"/>
      <c r="E35" s="17"/>
      <c r="F35" s="17"/>
      <c r="G35" s="17"/>
    </row>
    <row r="36" spans="1:7" x14ac:dyDescent="0.2">
      <c r="A36" s="17"/>
      <c r="B36" s="17"/>
      <c r="C36" s="17"/>
      <c r="D36" s="17"/>
      <c r="E36" s="17"/>
      <c r="F36" s="17"/>
      <c r="G36" s="17"/>
    </row>
    <row r="37" spans="1:7" x14ac:dyDescent="0.2">
      <c r="A37" s="17"/>
      <c r="B37" s="17"/>
      <c r="C37" s="17"/>
      <c r="D37" s="17"/>
      <c r="E37" s="17"/>
      <c r="F37" s="17"/>
      <c r="G37" s="17"/>
    </row>
  </sheetData>
  <pageMargins left="0.74803149606299213" right="0.35433070866141736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workbookViewId="0">
      <selection activeCell="F19" sqref="F19"/>
    </sheetView>
  </sheetViews>
  <sheetFormatPr defaultColWidth="8.85546875" defaultRowHeight="11.25" customHeight="1" x14ac:dyDescent="0.2"/>
  <cols>
    <col min="1" max="1" width="48.42578125" style="132" customWidth="1"/>
    <col min="2" max="2" width="4.140625" style="132" customWidth="1"/>
    <col min="3" max="3" width="11.85546875" style="132" customWidth="1"/>
    <col min="4" max="4" width="6.7109375" style="132" customWidth="1"/>
    <col min="5" max="5" width="9.42578125" style="132" customWidth="1"/>
    <col min="6" max="6" width="9" style="132" customWidth="1"/>
    <col min="7" max="7" width="10.140625" style="132" customWidth="1"/>
    <col min="8" max="16384" width="8.85546875" style="132"/>
  </cols>
  <sheetData>
    <row r="1" spans="1:7" ht="12.75" thickBot="1" x14ac:dyDescent="0.25">
      <c r="A1" s="51"/>
      <c r="B1" s="52" t="s">
        <v>30</v>
      </c>
      <c r="C1" s="52"/>
      <c r="D1" s="52"/>
      <c r="E1" s="52"/>
      <c r="F1" s="51"/>
      <c r="G1" s="53" t="s">
        <v>31</v>
      </c>
    </row>
    <row r="2" spans="1:7" x14ac:dyDescent="0.2">
      <c r="A2" s="51"/>
      <c r="B2" s="51"/>
      <c r="C2" s="51"/>
      <c r="D2" s="51"/>
      <c r="E2" s="51"/>
      <c r="F2" s="54" t="s">
        <v>32</v>
      </c>
      <c r="G2" s="55" t="s">
        <v>33</v>
      </c>
    </row>
    <row r="3" spans="1:7" x14ac:dyDescent="0.2">
      <c r="A3" s="51"/>
      <c r="B3" s="56" t="s">
        <v>34</v>
      </c>
      <c r="C3" s="56"/>
      <c r="D3" s="56"/>
      <c r="E3" s="56"/>
      <c r="F3" s="54" t="s">
        <v>35</v>
      </c>
      <c r="G3" s="57" t="s">
        <v>36</v>
      </c>
    </row>
    <row r="4" spans="1:7" x14ac:dyDescent="0.2">
      <c r="A4" s="58" t="s">
        <v>37</v>
      </c>
      <c r="B4" s="51"/>
      <c r="C4" s="51"/>
      <c r="D4" s="51"/>
      <c r="E4" s="51"/>
      <c r="F4" s="54" t="s">
        <v>38</v>
      </c>
      <c r="G4" s="57" t="s">
        <v>39</v>
      </c>
    </row>
    <row r="5" spans="1:7" x14ac:dyDescent="0.2">
      <c r="A5" s="51" t="s">
        <v>40</v>
      </c>
      <c r="B5" s="14" t="s">
        <v>41</v>
      </c>
      <c r="C5" s="13"/>
      <c r="D5" s="13"/>
      <c r="E5" s="13"/>
      <c r="F5" s="12"/>
      <c r="G5" s="57"/>
    </row>
    <row r="6" spans="1:7" ht="11.25" customHeight="1" x14ac:dyDescent="0.2">
      <c r="A6" s="51" t="s">
        <v>42</v>
      </c>
      <c r="B6" s="10" t="s">
        <v>43</v>
      </c>
      <c r="C6" s="10"/>
      <c r="D6" s="10"/>
      <c r="E6" s="10"/>
      <c r="F6" s="54" t="s">
        <v>44</v>
      </c>
      <c r="G6" s="57"/>
    </row>
    <row r="7" spans="1:7" x14ac:dyDescent="0.2">
      <c r="A7" s="51" t="s">
        <v>45</v>
      </c>
      <c r="B7" s="11" t="s">
        <v>46</v>
      </c>
      <c r="C7" s="11"/>
      <c r="D7" s="60"/>
      <c r="E7" s="60"/>
      <c r="F7" s="51"/>
      <c r="G7" s="57"/>
    </row>
    <row r="8" spans="1:7" ht="12" thickBot="1" x14ac:dyDescent="0.25">
      <c r="A8" s="51" t="s">
        <v>47</v>
      </c>
      <c r="B8" s="59" t="s">
        <v>48</v>
      </c>
      <c r="C8" s="59"/>
      <c r="D8" s="59"/>
      <c r="E8" s="59"/>
      <c r="F8" s="54" t="s">
        <v>49</v>
      </c>
      <c r="G8" s="61" t="s">
        <v>50</v>
      </c>
    </row>
    <row r="9" spans="1:7" ht="6" customHeight="1" x14ac:dyDescent="0.2">
      <c r="A9" s="51"/>
      <c r="B9" s="51"/>
      <c r="C9" s="51"/>
      <c r="D9" s="51"/>
      <c r="E9" s="51"/>
      <c r="F9" s="51"/>
      <c r="G9" s="51"/>
    </row>
    <row r="10" spans="1:7" ht="12" x14ac:dyDescent="0.2">
      <c r="A10" s="52" t="s">
        <v>51</v>
      </c>
      <c r="B10" s="52"/>
      <c r="C10" s="52"/>
      <c r="D10" s="52"/>
      <c r="E10" s="52"/>
      <c r="F10" s="52"/>
      <c r="G10" s="52"/>
    </row>
    <row r="11" spans="1:7" ht="5.25" customHeight="1" x14ac:dyDescent="0.2">
      <c r="A11" s="51"/>
      <c r="B11" s="51"/>
      <c r="C11" s="51"/>
      <c r="D11" s="51"/>
      <c r="E11" s="51"/>
      <c r="F11" s="51"/>
      <c r="G11" s="51"/>
    </row>
    <row r="12" spans="1:7" ht="36" customHeight="1" x14ac:dyDescent="0.2">
      <c r="A12" s="62" t="s">
        <v>1</v>
      </c>
      <c r="B12" s="63" t="s">
        <v>2</v>
      </c>
      <c r="C12" s="64" t="s">
        <v>52</v>
      </c>
      <c r="D12" s="64"/>
      <c r="E12" s="65" t="s">
        <v>53</v>
      </c>
      <c r="F12" s="62" t="s">
        <v>5</v>
      </c>
      <c r="G12" s="63" t="s">
        <v>6</v>
      </c>
    </row>
    <row r="13" spans="1:7" ht="12" thickBot="1" x14ac:dyDescent="0.25">
      <c r="A13" s="53" t="s">
        <v>7</v>
      </c>
      <c r="B13" s="53" t="s">
        <v>8</v>
      </c>
      <c r="C13" s="66" t="s">
        <v>9</v>
      </c>
      <c r="D13" s="66"/>
      <c r="E13" s="67" t="s">
        <v>10</v>
      </c>
      <c r="F13" s="67" t="s">
        <v>11</v>
      </c>
      <c r="G13" s="53" t="s">
        <v>12</v>
      </c>
    </row>
    <row r="14" spans="1:7" ht="12" x14ac:dyDescent="0.2">
      <c r="A14" s="68" t="s">
        <v>54</v>
      </c>
      <c r="B14" s="69" t="s">
        <v>55</v>
      </c>
      <c r="C14" s="70"/>
      <c r="D14" s="71"/>
      <c r="E14" s="72">
        <f>E16+E17+E18+E19+E20+E21+E22+E23+E24+E25+E26+E27+E28+E29+E30+E31+E32+E33+E34</f>
        <v>9033894.5600000005</v>
      </c>
      <c r="F14" s="72">
        <f>F16+F17+F18+F19+F20+F21+F22+F23+F24+F25+F26+F27+F28+F29+F30+F31+F32+F33+F34</f>
        <v>9124096.9399999995</v>
      </c>
      <c r="G14" s="73">
        <f>G16+G17+G18+G19+G20+G21+G22+G23+G24+G25+G26+G27+G28+G29+G30+G31+G32+G33+G34</f>
        <v>-90202.379999999976</v>
      </c>
    </row>
    <row r="15" spans="1:7" ht="9.75" customHeight="1" x14ac:dyDescent="0.2">
      <c r="A15" s="74" t="s">
        <v>15</v>
      </c>
      <c r="B15" s="75"/>
      <c r="C15" s="76"/>
      <c r="D15" s="77"/>
      <c r="E15" s="74"/>
      <c r="F15" s="74"/>
      <c r="G15" s="78"/>
    </row>
    <row r="16" spans="1:7" ht="47.25" customHeight="1" x14ac:dyDescent="0.2">
      <c r="A16" s="79" t="s">
        <v>56</v>
      </c>
      <c r="B16" s="80" t="s">
        <v>57</v>
      </c>
      <c r="C16" s="81" t="s">
        <v>58</v>
      </c>
      <c r="D16" s="82"/>
      <c r="E16" s="83">
        <v>158055</v>
      </c>
      <c r="F16" s="84">
        <v>167704.44</v>
      </c>
      <c r="G16" s="85">
        <f>E16-F16</f>
        <v>-9649.4400000000023</v>
      </c>
    </row>
    <row r="17" spans="1:18" ht="93" customHeight="1" x14ac:dyDescent="0.2">
      <c r="A17" s="79" t="s">
        <v>59</v>
      </c>
      <c r="B17" s="80" t="s">
        <v>57</v>
      </c>
      <c r="C17" s="81" t="s">
        <v>60</v>
      </c>
      <c r="D17" s="81"/>
      <c r="E17" s="83">
        <v>0</v>
      </c>
      <c r="F17" s="83">
        <v>0</v>
      </c>
      <c r="G17" s="85">
        <f>E17-F17</f>
        <v>0</v>
      </c>
    </row>
    <row r="18" spans="1:18" ht="35.25" customHeight="1" x14ac:dyDescent="0.2">
      <c r="A18" s="79" t="s">
        <v>61</v>
      </c>
      <c r="B18" s="80" t="s">
        <v>57</v>
      </c>
      <c r="C18" s="81" t="s">
        <v>62</v>
      </c>
      <c r="D18" s="81"/>
      <c r="E18" s="83">
        <v>1981</v>
      </c>
      <c r="F18" s="83">
        <v>6035.16</v>
      </c>
      <c r="G18" s="85">
        <f t="shared" ref="G18:G30" si="0">E18-F18</f>
        <v>-4054.16</v>
      </c>
    </row>
    <row r="19" spans="1:18" ht="45.75" customHeight="1" x14ac:dyDescent="0.2">
      <c r="A19" s="86" t="s">
        <v>63</v>
      </c>
      <c r="B19" s="80" t="s">
        <v>57</v>
      </c>
      <c r="C19" s="87" t="s">
        <v>64</v>
      </c>
      <c r="D19" s="81"/>
      <c r="E19" s="83">
        <v>165100</v>
      </c>
      <c r="F19" s="83">
        <v>166730.29999999999</v>
      </c>
      <c r="G19" s="85">
        <f t="shared" si="0"/>
        <v>-1630.2999999999884</v>
      </c>
    </row>
    <row r="20" spans="1:18" ht="54.75" customHeight="1" x14ac:dyDescent="0.2">
      <c r="A20" s="86" t="s">
        <v>65</v>
      </c>
      <c r="B20" s="80" t="s">
        <v>57</v>
      </c>
      <c r="C20" s="87" t="s">
        <v>66</v>
      </c>
      <c r="D20" s="81"/>
      <c r="E20" s="83">
        <v>900</v>
      </c>
      <c r="F20" s="83">
        <v>900.6</v>
      </c>
      <c r="G20" s="85">
        <f t="shared" si="0"/>
        <v>-0.60000000000002274</v>
      </c>
    </row>
    <row r="21" spans="1:18" ht="44.25" customHeight="1" x14ac:dyDescent="0.2">
      <c r="A21" s="86" t="s">
        <v>67</v>
      </c>
      <c r="B21" s="80" t="s">
        <v>57</v>
      </c>
      <c r="C21" s="87" t="s">
        <v>68</v>
      </c>
      <c r="D21" s="81"/>
      <c r="E21" s="83">
        <v>184700</v>
      </c>
      <c r="F21" s="83">
        <v>184089.09</v>
      </c>
      <c r="G21" s="85">
        <f>E21-F21</f>
        <v>610.91000000000349</v>
      </c>
    </row>
    <row r="22" spans="1:18" ht="44.25" customHeight="1" x14ac:dyDescent="0.2">
      <c r="A22" s="86" t="s">
        <v>69</v>
      </c>
      <c r="B22" s="80" t="s">
        <v>57</v>
      </c>
      <c r="C22" s="87" t="s">
        <v>70</v>
      </c>
      <c r="D22" s="81"/>
      <c r="E22" s="83">
        <v>-20100</v>
      </c>
      <c r="F22" s="83">
        <v>-19128.8</v>
      </c>
      <c r="G22" s="85">
        <f t="shared" si="0"/>
        <v>-971.20000000000073</v>
      </c>
    </row>
    <row r="23" spans="1:18" x14ac:dyDescent="0.2">
      <c r="A23" s="86" t="s">
        <v>71</v>
      </c>
      <c r="B23" s="80" t="s">
        <v>57</v>
      </c>
      <c r="C23" s="88" t="s">
        <v>72</v>
      </c>
      <c r="D23" s="89"/>
      <c r="E23" s="83">
        <v>56771.02</v>
      </c>
      <c r="F23" s="83">
        <v>56771.01</v>
      </c>
      <c r="G23" s="85">
        <f t="shared" si="0"/>
        <v>9.9999999947613105E-3</v>
      </c>
    </row>
    <row r="24" spans="1:18" ht="33.75" x14ac:dyDescent="0.2">
      <c r="A24" s="86" t="s">
        <v>73</v>
      </c>
      <c r="B24" s="80" t="s">
        <v>57</v>
      </c>
      <c r="C24" s="81" t="s">
        <v>74</v>
      </c>
      <c r="D24" s="82"/>
      <c r="E24" s="83">
        <v>261600</v>
      </c>
      <c r="F24" s="83">
        <v>277154.89</v>
      </c>
      <c r="G24" s="85">
        <f t="shared" si="0"/>
        <v>-15554.890000000014</v>
      </c>
    </row>
    <row r="25" spans="1:18" ht="22.5" customHeight="1" x14ac:dyDescent="0.2">
      <c r="A25" s="79" t="s">
        <v>75</v>
      </c>
      <c r="B25" s="80" t="s">
        <v>57</v>
      </c>
      <c r="C25" s="81" t="s">
        <v>76</v>
      </c>
      <c r="D25" s="82"/>
      <c r="E25" s="83">
        <v>105692.6</v>
      </c>
      <c r="F25" s="83">
        <v>106289.60000000001</v>
      </c>
      <c r="G25" s="85">
        <f t="shared" si="0"/>
        <v>-597</v>
      </c>
      <c r="I25" s="90"/>
    </row>
    <row r="26" spans="1:18" ht="26.25" customHeight="1" x14ac:dyDescent="0.2">
      <c r="A26" s="79" t="s">
        <v>77</v>
      </c>
      <c r="B26" s="80" t="s">
        <v>57</v>
      </c>
      <c r="C26" s="81" t="s">
        <v>78</v>
      </c>
      <c r="D26" s="81"/>
      <c r="E26" s="83">
        <v>570410</v>
      </c>
      <c r="F26" s="83">
        <v>620708.53</v>
      </c>
      <c r="G26" s="85">
        <f t="shared" si="0"/>
        <v>-50298.530000000028</v>
      </c>
    </row>
    <row r="27" spans="1:18" ht="46.5" customHeight="1" x14ac:dyDescent="0.2">
      <c r="A27" s="86" t="s">
        <v>79</v>
      </c>
      <c r="B27" s="80" t="s">
        <v>57</v>
      </c>
      <c r="C27" s="81" t="s">
        <v>80</v>
      </c>
      <c r="D27" s="82"/>
      <c r="E27" s="83">
        <v>200</v>
      </c>
      <c r="F27" s="91">
        <v>200</v>
      </c>
      <c r="G27" s="85">
        <f t="shared" si="0"/>
        <v>0</v>
      </c>
    </row>
    <row r="28" spans="1:18" ht="46.5" customHeight="1" x14ac:dyDescent="0.2">
      <c r="A28" s="92" t="s">
        <v>81</v>
      </c>
      <c r="B28" s="80" t="s">
        <v>57</v>
      </c>
      <c r="C28" s="81" t="s">
        <v>82</v>
      </c>
      <c r="D28" s="82"/>
      <c r="E28" s="83">
        <v>396438.2</v>
      </c>
      <c r="F28" s="91">
        <v>415443.20000000001</v>
      </c>
      <c r="G28" s="85">
        <f t="shared" ref="G28" si="1">E28-F28</f>
        <v>-19005</v>
      </c>
    </row>
    <row r="29" spans="1:18" ht="57" customHeight="1" x14ac:dyDescent="0.2">
      <c r="A29" s="92" t="s">
        <v>83</v>
      </c>
      <c r="B29" s="80"/>
      <c r="C29" s="9" t="s">
        <v>84</v>
      </c>
      <c r="D29" s="8"/>
      <c r="E29" s="83">
        <v>6449.74</v>
      </c>
      <c r="F29" s="91">
        <v>6449.74</v>
      </c>
      <c r="G29" s="85">
        <v>0</v>
      </c>
    </row>
    <row r="30" spans="1:18" ht="23.25" customHeight="1" x14ac:dyDescent="0.2">
      <c r="A30" s="79" t="s">
        <v>85</v>
      </c>
      <c r="B30" s="80" t="s">
        <v>57</v>
      </c>
      <c r="C30" s="81" t="s">
        <v>86</v>
      </c>
      <c r="D30" s="81"/>
      <c r="E30" s="83">
        <v>3616400</v>
      </c>
      <c r="F30" s="91">
        <v>3616400</v>
      </c>
      <c r="G30" s="85">
        <f t="shared" si="0"/>
        <v>0</v>
      </c>
    </row>
    <row r="31" spans="1:18" ht="34.5" customHeight="1" x14ac:dyDescent="0.2">
      <c r="A31" s="86" t="s">
        <v>87</v>
      </c>
      <c r="B31" s="80" t="s">
        <v>57</v>
      </c>
      <c r="C31" s="81" t="s">
        <v>88</v>
      </c>
      <c r="D31" s="82"/>
      <c r="E31" s="83">
        <v>434357</v>
      </c>
      <c r="F31" s="91">
        <v>434357</v>
      </c>
      <c r="G31" s="85">
        <f t="shared" ref="G31" si="2">E31-F31</f>
        <v>0</v>
      </c>
      <c r="L31" s="93"/>
      <c r="M31" s="94"/>
      <c r="N31" s="95"/>
      <c r="O31" s="95"/>
      <c r="P31" s="96"/>
      <c r="Q31" s="97"/>
      <c r="R31" s="96"/>
    </row>
    <row r="32" spans="1:18" ht="45.75" customHeight="1" x14ac:dyDescent="0.2">
      <c r="A32" s="98" t="s">
        <v>89</v>
      </c>
      <c r="B32" s="80" t="s">
        <v>57</v>
      </c>
      <c r="C32" s="81" t="s">
        <v>90</v>
      </c>
      <c r="D32" s="82"/>
      <c r="E32" s="84">
        <v>10945</v>
      </c>
      <c r="F32" s="91">
        <v>0</v>
      </c>
      <c r="G32" s="99">
        <f>E32-F32</f>
        <v>10945</v>
      </c>
      <c r="L32" s="93"/>
      <c r="M32" s="94"/>
      <c r="N32" s="95"/>
      <c r="O32" s="95"/>
      <c r="P32" s="96"/>
      <c r="Q32" s="97"/>
      <c r="R32" s="96"/>
    </row>
    <row r="33" spans="1:18" ht="14.25" customHeight="1" x14ac:dyDescent="0.2">
      <c r="A33" s="98" t="s">
        <v>91</v>
      </c>
      <c r="B33" s="80"/>
      <c r="C33" s="87" t="s">
        <v>92</v>
      </c>
      <c r="D33" s="81"/>
      <c r="E33" s="83">
        <v>1128300</v>
      </c>
      <c r="F33" s="100">
        <v>1128300</v>
      </c>
      <c r="G33" s="85">
        <f t="shared" ref="G33:G34" si="3">E33-F33</f>
        <v>0</v>
      </c>
      <c r="L33" s="93"/>
      <c r="M33" s="94"/>
      <c r="N33" s="95"/>
      <c r="O33" s="95"/>
      <c r="P33" s="96"/>
      <c r="Q33" s="97"/>
      <c r="R33" s="96"/>
    </row>
    <row r="34" spans="1:18" ht="14.25" customHeight="1" thickBot="1" x14ac:dyDescent="0.25">
      <c r="A34" s="98" t="s">
        <v>93</v>
      </c>
      <c r="B34" s="80"/>
      <c r="C34" s="87" t="s">
        <v>94</v>
      </c>
      <c r="D34" s="81"/>
      <c r="E34" s="83">
        <v>1955695</v>
      </c>
      <c r="F34" s="100">
        <v>1955692.18</v>
      </c>
      <c r="G34" s="85">
        <f t="shared" si="3"/>
        <v>2.8200000000651926</v>
      </c>
      <c r="L34" s="93"/>
      <c r="M34" s="94"/>
      <c r="N34" s="95"/>
      <c r="O34" s="95"/>
      <c r="P34" s="96"/>
      <c r="Q34" s="97"/>
      <c r="R34" s="96"/>
    </row>
    <row r="35" spans="1:18" x14ac:dyDescent="0.2">
      <c r="A35" s="101"/>
      <c r="B35" s="102"/>
      <c r="C35" s="102"/>
      <c r="D35" s="102"/>
      <c r="E35" s="102"/>
      <c r="F35" s="102"/>
      <c r="G35" s="102"/>
    </row>
    <row r="36" spans="1:18" ht="1.5" customHeight="1" x14ac:dyDescent="0.2">
      <c r="A36" s="103" t="s">
        <v>95</v>
      </c>
      <c r="B36" s="103"/>
      <c r="C36" s="103"/>
      <c r="D36" s="103"/>
      <c r="E36" s="103"/>
      <c r="F36" s="103"/>
      <c r="G36" s="103"/>
    </row>
    <row r="37" spans="1:18" ht="5.25" hidden="1" customHeight="1" x14ac:dyDescent="0.2"/>
    <row r="38" spans="1:18" ht="33.75" hidden="1" customHeight="1" x14ac:dyDescent="0.2">
      <c r="A38" s="104" t="s">
        <v>1</v>
      </c>
      <c r="B38" s="105" t="s">
        <v>2</v>
      </c>
      <c r="C38" s="106" t="s">
        <v>96</v>
      </c>
      <c r="D38" s="106"/>
      <c r="E38" s="106" t="s">
        <v>4</v>
      </c>
      <c r="F38" s="104" t="s">
        <v>5</v>
      </c>
      <c r="G38" s="107" t="s">
        <v>6</v>
      </c>
    </row>
    <row r="39" spans="1:18" ht="9.75" hidden="1" customHeight="1" thickBot="1" x14ac:dyDescent="0.25">
      <c r="A39" s="25" t="s">
        <v>7</v>
      </c>
      <c r="B39" s="25" t="s">
        <v>8</v>
      </c>
      <c r="C39" s="27" t="s">
        <v>9</v>
      </c>
      <c r="D39" s="27"/>
      <c r="E39" s="27" t="s">
        <v>10</v>
      </c>
      <c r="F39" s="25" t="s">
        <v>11</v>
      </c>
      <c r="G39" s="25" t="s">
        <v>12</v>
      </c>
    </row>
    <row r="40" spans="1:18" ht="12" hidden="1" x14ac:dyDescent="0.2">
      <c r="A40" s="108" t="s">
        <v>97</v>
      </c>
      <c r="B40" s="109" t="s">
        <v>98</v>
      </c>
      <c r="C40" s="110"/>
      <c r="D40" s="110"/>
      <c r="E40" s="111" t="s">
        <v>18</v>
      </c>
      <c r="F40" s="112" t="s">
        <v>18</v>
      </c>
      <c r="G40" s="113" t="s">
        <v>18</v>
      </c>
    </row>
    <row r="41" spans="1:18" ht="10.5" hidden="1" customHeight="1" x14ac:dyDescent="0.2">
      <c r="A41" s="114" t="s">
        <v>15</v>
      </c>
      <c r="B41" s="115"/>
      <c r="C41" s="114"/>
      <c r="D41" s="114"/>
      <c r="E41" s="114"/>
      <c r="F41" s="116"/>
      <c r="G41" s="117"/>
    </row>
    <row r="42" spans="1:18" ht="24" hidden="1" x14ac:dyDescent="0.2">
      <c r="A42" s="118" t="s">
        <v>99</v>
      </c>
      <c r="B42" s="115" t="s">
        <v>100</v>
      </c>
      <c r="C42" s="119"/>
      <c r="D42" s="119"/>
      <c r="E42" s="120"/>
      <c r="F42" s="121">
        <v>45010.34</v>
      </c>
      <c r="G42" s="122"/>
    </row>
    <row r="43" spans="1:18" ht="11.25" hidden="1" customHeight="1" x14ac:dyDescent="0.2">
      <c r="A43" s="119"/>
      <c r="B43" s="119"/>
      <c r="C43" s="119"/>
      <c r="D43" s="119"/>
      <c r="E43" s="119"/>
      <c r="F43" s="119"/>
      <c r="G43" s="119"/>
    </row>
    <row r="44" spans="1:18" ht="12" hidden="1" x14ac:dyDescent="0.2">
      <c r="A44" s="123"/>
      <c r="B44" s="123"/>
      <c r="C44" s="123"/>
      <c r="D44" s="123"/>
      <c r="E44" s="123"/>
      <c r="F44" s="123"/>
      <c r="G44" s="123"/>
    </row>
    <row r="45" spans="1:18" ht="5.25" hidden="1" customHeight="1" x14ac:dyDescent="0.2">
      <c r="A45" s="119"/>
      <c r="B45" s="119"/>
      <c r="C45" s="119"/>
      <c r="D45" s="119"/>
      <c r="E45" s="119"/>
      <c r="F45" s="119"/>
      <c r="G45" s="119"/>
    </row>
    <row r="46" spans="1:18" hidden="1" x14ac:dyDescent="0.2">
      <c r="A46" s="124"/>
      <c r="B46" s="125"/>
      <c r="C46" s="125"/>
      <c r="D46" s="125"/>
      <c r="E46" s="125"/>
      <c r="F46" s="124"/>
      <c r="G46" s="125"/>
    </row>
    <row r="47" spans="1:18" hidden="1" x14ac:dyDescent="0.2">
      <c r="A47" s="124"/>
      <c r="B47" s="124"/>
      <c r="C47" s="124"/>
      <c r="D47" s="124"/>
      <c r="E47" s="124"/>
      <c r="F47" s="124"/>
      <c r="G47" s="124"/>
    </row>
    <row r="48" spans="1:18" ht="12" hidden="1" x14ac:dyDescent="0.2">
      <c r="A48" s="126"/>
      <c r="B48" s="124"/>
      <c r="C48" s="119"/>
      <c r="D48" s="119"/>
      <c r="E48" s="127"/>
      <c r="F48" s="127"/>
      <c r="G48" s="127"/>
    </row>
    <row r="49" spans="1:7" ht="12" hidden="1" customHeight="1" x14ac:dyDescent="0.2">
      <c r="A49" s="119"/>
      <c r="B49" s="124"/>
      <c r="C49" s="119"/>
      <c r="D49" s="119"/>
      <c r="E49" s="119"/>
      <c r="F49" s="119"/>
      <c r="G49" s="119"/>
    </row>
    <row r="50" spans="1:7" ht="12" hidden="1" x14ac:dyDescent="0.2">
      <c r="A50" s="126"/>
      <c r="B50" s="124"/>
      <c r="C50" s="119"/>
      <c r="D50" s="119"/>
      <c r="E50" s="127"/>
      <c r="F50" s="127"/>
      <c r="G50" s="127"/>
    </row>
    <row r="51" spans="1:7" ht="12" hidden="1" x14ac:dyDescent="0.2">
      <c r="A51" s="126"/>
      <c r="B51" s="124"/>
      <c r="C51" s="119"/>
      <c r="D51" s="119"/>
      <c r="E51" s="127"/>
      <c r="F51" s="127"/>
      <c r="G51" s="127"/>
    </row>
    <row r="52" spans="1:7" ht="12" hidden="1" x14ac:dyDescent="0.2">
      <c r="A52" s="126"/>
      <c r="B52" s="124"/>
      <c r="C52" s="119"/>
      <c r="D52" s="119"/>
      <c r="E52" s="127"/>
      <c r="F52" s="127"/>
      <c r="G52" s="127"/>
    </row>
    <row r="53" spans="1:7" hidden="1" x14ac:dyDescent="0.2">
      <c r="A53" s="119"/>
      <c r="B53" s="119"/>
      <c r="C53" s="119"/>
      <c r="D53" s="119"/>
      <c r="E53" s="119"/>
      <c r="F53" s="119"/>
      <c r="G53" s="119"/>
    </row>
    <row r="54" spans="1:7" ht="12" hidden="1" x14ac:dyDescent="0.2">
      <c r="A54" s="128"/>
      <c r="B54" s="119"/>
      <c r="C54" s="119"/>
      <c r="D54" s="119"/>
      <c r="E54" s="129"/>
      <c r="F54" s="119"/>
      <c r="G54" s="119"/>
    </row>
    <row r="55" spans="1:7" hidden="1" x14ac:dyDescent="0.2">
      <c r="A55" s="119"/>
      <c r="B55" s="119"/>
      <c r="C55" s="119"/>
      <c r="D55" s="119"/>
      <c r="E55" s="119"/>
      <c r="F55" s="119"/>
      <c r="G55" s="119"/>
    </row>
    <row r="56" spans="1:7" ht="3" customHeight="1" x14ac:dyDescent="0.2">
      <c r="A56" s="119"/>
      <c r="B56" s="119"/>
      <c r="C56" s="119"/>
      <c r="D56" s="119"/>
      <c r="E56" s="119"/>
      <c r="F56" s="119"/>
      <c r="G56" s="119"/>
    </row>
    <row r="57" spans="1:7" ht="12" hidden="1" x14ac:dyDescent="0.2">
      <c r="A57" s="130"/>
      <c r="B57" s="119"/>
      <c r="C57" s="119"/>
      <c r="D57" s="129"/>
      <c r="E57" s="119"/>
      <c r="F57" s="119"/>
      <c r="G57" s="119"/>
    </row>
    <row r="58" spans="1:7" hidden="1" x14ac:dyDescent="0.2">
      <c r="A58" s="119"/>
      <c r="B58" s="119"/>
      <c r="C58" s="119"/>
      <c r="D58" s="119"/>
      <c r="E58" s="119"/>
      <c r="F58" s="119"/>
      <c r="G58" s="119"/>
    </row>
    <row r="59" spans="1:7" hidden="1" x14ac:dyDescent="0.2">
      <c r="A59" s="119"/>
      <c r="B59" s="119"/>
      <c r="C59" s="119"/>
      <c r="D59" s="119"/>
      <c r="E59" s="119"/>
      <c r="F59" s="119"/>
      <c r="G59" s="119"/>
    </row>
    <row r="60" spans="1:7" ht="12" hidden="1" x14ac:dyDescent="0.2">
      <c r="A60" s="128"/>
      <c r="B60" s="119"/>
      <c r="C60" s="119"/>
      <c r="D60" s="119"/>
      <c r="E60" s="129"/>
      <c r="F60" s="119"/>
      <c r="G60" s="119"/>
    </row>
    <row r="61" spans="1:7" hidden="1" x14ac:dyDescent="0.2">
      <c r="A61" s="119"/>
      <c r="B61" s="119"/>
      <c r="C61" s="119"/>
      <c r="D61" s="119"/>
      <c r="E61" s="119"/>
      <c r="F61" s="119"/>
      <c r="G61" s="119"/>
    </row>
    <row r="62" spans="1:7" hidden="1" x14ac:dyDescent="0.2">
      <c r="A62" s="119"/>
      <c r="B62" s="119"/>
      <c r="C62" s="119"/>
      <c r="D62" s="119"/>
      <c r="E62" s="119"/>
      <c r="F62" s="119"/>
      <c r="G62" s="119"/>
    </row>
    <row r="63" spans="1:7" ht="14.25" x14ac:dyDescent="0.2">
      <c r="A63" s="131"/>
      <c r="B63" s="119"/>
      <c r="C63" s="119"/>
      <c r="D63" s="119"/>
      <c r="E63" s="119"/>
      <c r="F63" s="119"/>
      <c r="G63" s="119"/>
    </row>
    <row r="64" spans="1:7" x14ac:dyDescent="0.2">
      <c r="A64" s="119"/>
      <c r="B64" s="119"/>
      <c r="C64" s="119"/>
      <c r="D64" s="119"/>
      <c r="E64" s="119"/>
      <c r="F64" s="119"/>
      <c r="G64" s="119"/>
    </row>
  </sheetData>
  <mergeCells count="4">
    <mergeCell ref="B5:F5"/>
    <mergeCell ref="B7:C7"/>
    <mergeCell ref="B6:E6"/>
    <mergeCell ref="C29:D29"/>
  </mergeCells>
  <pageMargins left="0.74803149606299213" right="0.35433070866141736" top="0.19685039370078741" bottom="0.19685039370078741" header="0.51181102362204722" footer="0.51181102362204722"/>
  <pageSetup paperSize="9" scale="95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topLeftCell="A82" zoomScale="130" zoomScaleNormal="130" workbookViewId="0">
      <selection activeCell="G94" sqref="G94"/>
    </sheetView>
  </sheetViews>
  <sheetFormatPr defaultColWidth="8.85546875" defaultRowHeight="11.25" customHeight="1" x14ac:dyDescent="0.2"/>
  <cols>
    <col min="1" max="1" width="30.85546875" style="51" customWidth="1"/>
    <col min="2" max="2" width="6.5703125" style="51" customWidth="1"/>
    <col min="3" max="3" width="11.85546875" style="51" customWidth="1"/>
    <col min="4" max="4" width="10.7109375" style="51" customWidth="1"/>
    <col min="5" max="5" width="12" style="51" customWidth="1"/>
    <col min="6" max="6" width="12.7109375" style="51" customWidth="1"/>
    <col min="7" max="7" width="12.140625" style="51" customWidth="1"/>
    <col min="8" max="16384" width="8.85546875" style="51"/>
  </cols>
  <sheetData>
    <row r="1" spans="1:7" ht="3.75" customHeight="1" x14ac:dyDescent="0.2">
      <c r="A1" s="133" t="s">
        <v>57</v>
      </c>
      <c r="B1" s="133"/>
      <c r="C1" s="133"/>
      <c r="D1" s="133"/>
      <c r="E1" s="133"/>
      <c r="F1" s="133"/>
      <c r="G1" s="133"/>
    </row>
    <row r="2" spans="1:7" ht="10.5" customHeight="1" x14ac:dyDescent="0.2">
      <c r="A2" s="52" t="s">
        <v>95</v>
      </c>
      <c r="B2" s="52"/>
      <c r="C2" s="52"/>
      <c r="D2" s="52"/>
      <c r="E2" s="52"/>
      <c r="F2" s="52"/>
      <c r="G2" s="52"/>
    </row>
    <row r="3" spans="1:7" ht="5.25" customHeight="1" x14ac:dyDescent="0.2"/>
    <row r="4" spans="1:7" ht="31.5" customHeight="1" x14ac:dyDescent="0.2">
      <c r="A4" s="62" t="s">
        <v>1</v>
      </c>
      <c r="B4" s="63" t="s">
        <v>2</v>
      </c>
      <c r="C4" s="64" t="s">
        <v>96</v>
      </c>
      <c r="D4" s="64"/>
      <c r="E4" s="65" t="s">
        <v>4</v>
      </c>
      <c r="F4" s="62" t="s">
        <v>5</v>
      </c>
      <c r="G4" s="134" t="s">
        <v>6</v>
      </c>
    </row>
    <row r="5" spans="1:7" ht="9" customHeight="1" thickBot="1" x14ac:dyDescent="0.25">
      <c r="A5" s="53" t="s">
        <v>7</v>
      </c>
      <c r="B5" s="53" t="s">
        <v>8</v>
      </c>
      <c r="C5" s="135" t="s">
        <v>9</v>
      </c>
      <c r="D5" s="135"/>
      <c r="E5" s="67" t="s">
        <v>10</v>
      </c>
      <c r="F5" s="53" t="s">
        <v>11</v>
      </c>
      <c r="G5" s="53" t="s">
        <v>12</v>
      </c>
    </row>
    <row r="6" spans="1:7" ht="12" x14ac:dyDescent="0.2">
      <c r="A6" s="136" t="s">
        <v>97</v>
      </c>
      <c r="B6" s="69" t="s">
        <v>98</v>
      </c>
      <c r="C6" s="7"/>
      <c r="D6" s="6"/>
      <c r="E6" s="72">
        <f>E8+E12+E33+E35+E37+E39+E43+E48+E50+E55+E58+E60+E63+E65+E67+E69+E75+E79+E81+E83+E85+E87+E89</f>
        <v>9362571.8499999996</v>
      </c>
      <c r="F6" s="72">
        <f>F8+F12+F33+F35+F37+F39+F43+F48+F50+F55+F58+F60+F63+F65+F67+F69+F75+F79+F81+F83+F85+F87+F89</f>
        <v>9092865.9800000004</v>
      </c>
      <c r="G6" s="137">
        <f>E6-F6</f>
        <v>269705.86999999918</v>
      </c>
    </row>
    <row r="7" spans="1:7" ht="10.5" customHeight="1" x14ac:dyDescent="0.2">
      <c r="A7" s="74" t="s">
        <v>15</v>
      </c>
      <c r="B7" s="75"/>
      <c r="C7" s="138"/>
      <c r="D7" s="139"/>
      <c r="E7" s="74"/>
      <c r="F7" s="140"/>
      <c r="G7" s="78"/>
    </row>
    <row r="8" spans="1:7" ht="10.5" customHeight="1" x14ac:dyDescent="0.2">
      <c r="A8" s="141"/>
      <c r="B8" s="142" t="s">
        <v>57</v>
      </c>
      <c r="C8" s="143" t="s">
        <v>101</v>
      </c>
      <c r="D8" s="143"/>
      <c r="E8" s="144">
        <f>E9+E10+E11</f>
        <v>838168.53</v>
      </c>
      <c r="F8" s="144">
        <f>F9+F10+F11</f>
        <v>838141.36</v>
      </c>
      <c r="G8" s="145">
        <f t="shared" ref="G8" si="0">SUM(G9:G11)</f>
        <v>27.17000000004191</v>
      </c>
    </row>
    <row r="9" spans="1:7" x14ac:dyDescent="0.2">
      <c r="A9" s="86" t="s">
        <v>102</v>
      </c>
      <c r="B9" s="80" t="s">
        <v>57</v>
      </c>
      <c r="C9" s="146" t="s">
        <v>103</v>
      </c>
      <c r="D9" s="146"/>
      <c r="E9" s="83">
        <v>639313.16</v>
      </c>
      <c r="F9" s="147">
        <v>639285.99</v>
      </c>
      <c r="G9" s="85">
        <f>E9-F9</f>
        <v>27.17000000004191</v>
      </c>
    </row>
    <row r="10" spans="1:7" x14ac:dyDescent="0.2">
      <c r="A10" s="86"/>
      <c r="B10" s="80"/>
      <c r="C10" s="146" t="s">
        <v>104</v>
      </c>
      <c r="D10" s="146"/>
      <c r="E10" s="83">
        <v>5790.99</v>
      </c>
      <c r="F10" s="147">
        <v>5790.99</v>
      </c>
      <c r="G10" s="85">
        <f>E10-F10</f>
        <v>0</v>
      </c>
    </row>
    <row r="11" spans="1:7" x14ac:dyDescent="0.2">
      <c r="A11" s="86" t="s">
        <v>105</v>
      </c>
      <c r="B11" s="80" t="s">
        <v>57</v>
      </c>
      <c r="C11" s="146" t="s">
        <v>106</v>
      </c>
      <c r="D11" s="146"/>
      <c r="E11" s="83">
        <v>193064.38</v>
      </c>
      <c r="F11" s="147">
        <v>193064.38</v>
      </c>
      <c r="G11" s="85">
        <f t="shared" ref="G11:G90" si="1">E11-F11</f>
        <v>0</v>
      </c>
    </row>
    <row r="12" spans="1:7" x14ac:dyDescent="0.2">
      <c r="A12" s="86"/>
      <c r="B12" s="80" t="s">
        <v>57</v>
      </c>
      <c r="C12" s="143" t="s">
        <v>107</v>
      </c>
      <c r="D12" s="143"/>
      <c r="E12" s="144">
        <f>E13+E14+E15+E16+E17+E18+E19+E20+E21+E22+E23+E24+E25+E26+E27+E28+E29+E30+E31+E32</f>
        <v>3859358.0500000003</v>
      </c>
      <c r="F12" s="144">
        <f>F13+F14+F15+F16+F17+F18+F19+F20+F21+F22+F23+F24+F25+F26+F27+F28+F29+F30+F31+F32</f>
        <v>3767593.63</v>
      </c>
      <c r="G12" s="145">
        <f>G13+G14+G15+G16+G17+G18+G19+G20+G21+G22+G23+G24+G25+G26+G27+G28+G29+G30+G31+G32</f>
        <v>91764.419999999969</v>
      </c>
    </row>
    <row r="13" spans="1:7" x14ac:dyDescent="0.2">
      <c r="A13" s="86" t="s">
        <v>102</v>
      </c>
      <c r="B13" s="80" t="s">
        <v>57</v>
      </c>
      <c r="C13" s="146" t="s">
        <v>108</v>
      </c>
      <c r="D13" s="146"/>
      <c r="E13" s="83">
        <v>1395114.18</v>
      </c>
      <c r="F13" s="148">
        <v>1395113.43</v>
      </c>
      <c r="G13" s="85">
        <f t="shared" si="1"/>
        <v>0.75</v>
      </c>
    </row>
    <row r="14" spans="1:7" x14ac:dyDescent="0.2">
      <c r="A14" s="86" t="s">
        <v>109</v>
      </c>
      <c r="B14" s="80" t="s">
        <v>57</v>
      </c>
      <c r="C14" s="146" t="s">
        <v>110</v>
      </c>
      <c r="D14" s="146"/>
      <c r="E14" s="84">
        <v>4200</v>
      </c>
      <c r="F14" s="147">
        <v>4200</v>
      </c>
      <c r="G14" s="85">
        <f t="shared" si="1"/>
        <v>0</v>
      </c>
    </row>
    <row r="15" spans="1:7" x14ac:dyDescent="0.2">
      <c r="A15" s="86" t="s">
        <v>109</v>
      </c>
      <c r="B15" s="80"/>
      <c r="C15" s="146" t="s">
        <v>111</v>
      </c>
      <c r="D15" s="146"/>
      <c r="E15" s="84">
        <v>6860</v>
      </c>
      <c r="F15" s="147">
        <v>6860</v>
      </c>
      <c r="G15" s="85">
        <f t="shared" si="1"/>
        <v>0</v>
      </c>
    </row>
    <row r="16" spans="1:7" x14ac:dyDescent="0.2">
      <c r="A16" s="86" t="s">
        <v>105</v>
      </c>
      <c r="B16" s="80" t="s">
        <v>57</v>
      </c>
      <c r="C16" s="146" t="s">
        <v>112</v>
      </c>
      <c r="D16" s="146"/>
      <c r="E16" s="83">
        <v>429253.64</v>
      </c>
      <c r="F16" s="147">
        <v>419814.76</v>
      </c>
      <c r="G16" s="85">
        <f t="shared" ref="G16:G17" si="2">E16-F16</f>
        <v>9438.8800000000047</v>
      </c>
    </row>
    <row r="17" spans="1:7" x14ac:dyDescent="0.2">
      <c r="A17" s="86" t="s">
        <v>113</v>
      </c>
      <c r="B17" s="80" t="s">
        <v>57</v>
      </c>
      <c r="C17" s="146" t="s">
        <v>114</v>
      </c>
      <c r="D17" s="146"/>
      <c r="E17" s="84">
        <v>67000</v>
      </c>
      <c r="F17" s="147">
        <v>59380.72</v>
      </c>
      <c r="G17" s="85">
        <f t="shared" si="2"/>
        <v>7619.2799999999988</v>
      </c>
    </row>
    <row r="18" spans="1:7" x14ac:dyDescent="0.2">
      <c r="A18" s="86" t="s">
        <v>115</v>
      </c>
      <c r="B18" s="80" t="s">
        <v>57</v>
      </c>
      <c r="C18" s="146" t="s">
        <v>116</v>
      </c>
      <c r="D18" s="146"/>
      <c r="E18" s="83">
        <v>17549.48</v>
      </c>
      <c r="F18" s="147">
        <v>17395.38</v>
      </c>
      <c r="G18" s="85">
        <f t="shared" si="1"/>
        <v>154.09999999999854</v>
      </c>
    </row>
    <row r="19" spans="1:7" x14ac:dyDescent="0.2">
      <c r="A19" s="86" t="s">
        <v>117</v>
      </c>
      <c r="B19" s="80" t="s">
        <v>57</v>
      </c>
      <c r="C19" s="146" t="s">
        <v>118</v>
      </c>
      <c r="D19" s="146"/>
      <c r="E19" s="84">
        <v>236108.97</v>
      </c>
      <c r="F19" s="147">
        <v>235303.97</v>
      </c>
      <c r="G19" s="85">
        <f t="shared" si="1"/>
        <v>805</v>
      </c>
    </row>
    <row r="20" spans="1:7" x14ac:dyDescent="0.2">
      <c r="A20" s="86" t="s">
        <v>117</v>
      </c>
      <c r="B20" s="80" t="s">
        <v>57</v>
      </c>
      <c r="C20" s="146" t="s">
        <v>119</v>
      </c>
      <c r="D20" s="146"/>
      <c r="E20" s="84">
        <v>0</v>
      </c>
      <c r="F20" s="147">
        <v>0</v>
      </c>
      <c r="G20" s="85">
        <f t="shared" ref="G20" si="3">E20-F20</f>
        <v>0</v>
      </c>
    </row>
    <row r="21" spans="1:7" ht="13.5" customHeight="1" x14ac:dyDescent="0.2">
      <c r="A21" s="86" t="s">
        <v>120</v>
      </c>
      <c r="B21" s="80" t="s">
        <v>57</v>
      </c>
      <c r="C21" s="146" t="s">
        <v>121</v>
      </c>
      <c r="D21" s="146"/>
      <c r="E21" s="84">
        <v>11100</v>
      </c>
      <c r="F21" s="148">
        <v>11100</v>
      </c>
      <c r="G21" s="85">
        <f t="shared" ref="G21:G24" si="4">E21-F21</f>
        <v>0</v>
      </c>
    </row>
    <row r="22" spans="1:7" ht="22.5" x14ac:dyDescent="0.2">
      <c r="A22" s="86" t="s">
        <v>122</v>
      </c>
      <c r="B22" s="80" t="s">
        <v>57</v>
      </c>
      <c r="C22" s="146" t="s">
        <v>123</v>
      </c>
      <c r="D22" s="146"/>
      <c r="E22" s="83">
        <v>269162.34999999998</v>
      </c>
      <c r="F22" s="148">
        <v>195827.7</v>
      </c>
      <c r="G22" s="85">
        <f t="shared" si="4"/>
        <v>73334.649999999965</v>
      </c>
    </row>
    <row r="23" spans="1:7" ht="22.5" x14ac:dyDescent="0.2">
      <c r="A23" s="86" t="s">
        <v>122</v>
      </c>
      <c r="B23" s="80"/>
      <c r="C23" s="9" t="s">
        <v>124</v>
      </c>
      <c r="D23" s="8"/>
      <c r="E23" s="83">
        <v>91800</v>
      </c>
      <c r="F23" s="148">
        <v>91800</v>
      </c>
      <c r="G23" s="85">
        <f t="shared" si="4"/>
        <v>0</v>
      </c>
    </row>
    <row r="24" spans="1:7" ht="22.5" x14ac:dyDescent="0.2">
      <c r="A24" s="86" t="s">
        <v>125</v>
      </c>
      <c r="B24" s="80" t="s">
        <v>57</v>
      </c>
      <c r="C24" s="146" t="s">
        <v>126</v>
      </c>
      <c r="D24" s="146"/>
      <c r="E24" s="83">
        <v>0</v>
      </c>
      <c r="F24" s="148">
        <v>0</v>
      </c>
      <c r="G24" s="85">
        <f t="shared" si="4"/>
        <v>0</v>
      </c>
    </row>
    <row r="25" spans="1:7" ht="22.5" x14ac:dyDescent="0.2">
      <c r="A25" s="86" t="s">
        <v>127</v>
      </c>
      <c r="B25" s="80" t="s">
        <v>57</v>
      </c>
      <c r="C25" s="146" t="s">
        <v>128</v>
      </c>
      <c r="D25" s="146"/>
      <c r="E25" s="83">
        <v>97360.74</v>
      </c>
      <c r="F25" s="148">
        <v>96949</v>
      </c>
      <c r="G25" s="85">
        <f t="shared" si="1"/>
        <v>411.74000000000524</v>
      </c>
    </row>
    <row r="26" spans="1:7" x14ac:dyDescent="0.2">
      <c r="A26" s="86" t="s">
        <v>102</v>
      </c>
      <c r="B26" s="80"/>
      <c r="C26" s="9" t="s">
        <v>129</v>
      </c>
      <c r="D26" s="8"/>
      <c r="E26" s="83">
        <v>807045.63</v>
      </c>
      <c r="F26" s="148">
        <v>807045.63</v>
      </c>
      <c r="G26" s="85">
        <f t="shared" si="1"/>
        <v>0</v>
      </c>
    </row>
    <row r="27" spans="1:7" x14ac:dyDescent="0.2">
      <c r="A27" s="86"/>
      <c r="B27" s="80"/>
      <c r="C27" s="9" t="s">
        <v>130</v>
      </c>
      <c r="D27" s="8"/>
      <c r="E27" s="83">
        <v>1666.8</v>
      </c>
      <c r="F27" s="148">
        <v>1666.8</v>
      </c>
      <c r="G27" s="85">
        <f t="shared" si="1"/>
        <v>0</v>
      </c>
    </row>
    <row r="28" spans="1:7" x14ac:dyDescent="0.2">
      <c r="A28" s="86" t="s">
        <v>105</v>
      </c>
      <c r="B28" s="80"/>
      <c r="C28" s="9" t="s">
        <v>131</v>
      </c>
      <c r="D28" s="8"/>
      <c r="E28" s="83">
        <v>238138.15</v>
      </c>
      <c r="F28" s="148">
        <v>238138.13</v>
      </c>
      <c r="G28" s="85">
        <f t="shared" si="1"/>
        <v>1.9999999989522621E-2</v>
      </c>
    </row>
    <row r="29" spans="1:7" x14ac:dyDescent="0.2">
      <c r="A29" s="86"/>
      <c r="B29" s="80"/>
      <c r="C29" s="9" t="s">
        <v>132</v>
      </c>
      <c r="D29" s="8"/>
      <c r="E29" s="83">
        <v>8357.6200000000008</v>
      </c>
      <c r="F29" s="148">
        <v>8357.6200000000008</v>
      </c>
      <c r="G29" s="85">
        <f t="shared" si="1"/>
        <v>0</v>
      </c>
    </row>
    <row r="30" spans="1:7" x14ac:dyDescent="0.2">
      <c r="A30" s="86" t="s">
        <v>102</v>
      </c>
      <c r="B30" s="80"/>
      <c r="C30" s="9" t="s">
        <v>133</v>
      </c>
      <c r="D30" s="8"/>
      <c r="E30" s="83">
        <v>136578</v>
      </c>
      <c r="F30" s="148">
        <v>136578</v>
      </c>
      <c r="G30" s="85">
        <f t="shared" si="1"/>
        <v>0</v>
      </c>
    </row>
    <row r="31" spans="1:7" x14ac:dyDescent="0.2">
      <c r="A31" s="86" t="s">
        <v>105</v>
      </c>
      <c r="B31" s="80"/>
      <c r="C31" s="9" t="s">
        <v>134</v>
      </c>
      <c r="D31" s="8"/>
      <c r="E31" s="83">
        <v>41246</v>
      </c>
      <c r="F31" s="148">
        <v>41246</v>
      </c>
      <c r="G31" s="85">
        <f t="shared" si="1"/>
        <v>0</v>
      </c>
    </row>
    <row r="32" spans="1:7" x14ac:dyDescent="0.2">
      <c r="A32" s="86" t="s">
        <v>135</v>
      </c>
      <c r="B32" s="80" t="s">
        <v>57</v>
      </c>
      <c r="C32" s="146" t="s">
        <v>136</v>
      </c>
      <c r="D32" s="146"/>
      <c r="E32" s="83">
        <v>816.49</v>
      </c>
      <c r="F32" s="147">
        <v>816.49</v>
      </c>
      <c r="G32" s="85">
        <f t="shared" ref="G32:G41" si="5">E32-F32</f>
        <v>0</v>
      </c>
    </row>
    <row r="33" spans="1:9" x14ac:dyDescent="0.2">
      <c r="A33" s="86"/>
      <c r="B33" s="80"/>
      <c r="C33" s="143" t="s">
        <v>137</v>
      </c>
      <c r="D33" s="143"/>
      <c r="E33" s="144">
        <f>E34</f>
        <v>10000</v>
      </c>
      <c r="F33" s="149">
        <f>F34</f>
        <v>0</v>
      </c>
      <c r="G33" s="145">
        <f t="shared" ref="G33" si="6">E33-F33</f>
        <v>10000</v>
      </c>
    </row>
    <row r="34" spans="1:9" x14ac:dyDescent="0.2">
      <c r="A34" s="86" t="s">
        <v>138</v>
      </c>
      <c r="B34" s="80"/>
      <c r="C34" s="146" t="s">
        <v>139</v>
      </c>
      <c r="D34" s="146"/>
      <c r="E34" s="83">
        <v>10000</v>
      </c>
      <c r="F34" s="147">
        <v>0</v>
      </c>
      <c r="G34" s="85">
        <f t="shared" si="5"/>
        <v>10000</v>
      </c>
    </row>
    <row r="35" spans="1:9" x14ac:dyDescent="0.2">
      <c r="A35" s="86"/>
      <c r="B35" s="80"/>
      <c r="C35" s="143" t="s">
        <v>140</v>
      </c>
      <c r="D35" s="143"/>
      <c r="E35" s="144">
        <v>2016</v>
      </c>
      <c r="F35" s="144">
        <f>F36</f>
        <v>1901</v>
      </c>
      <c r="G35" s="145">
        <f t="shared" ref="G35" si="7">E35-F35</f>
        <v>115</v>
      </c>
    </row>
    <row r="36" spans="1:9" x14ac:dyDescent="0.2">
      <c r="A36" s="86" t="s">
        <v>138</v>
      </c>
      <c r="B36" s="80"/>
      <c r="C36" s="146" t="s">
        <v>141</v>
      </c>
      <c r="D36" s="146"/>
      <c r="E36" s="83">
        <v>2016</v>
      </c>
      <c r="F36" s="147">
        <v>1901</v>
      </c>
      <c r="G36" s="85">
        <f t="shared" si="5"/>
        <v>115</v>
      </c>
    </row>
    <row r="37" spans="1:9" x14ac:dyDescent="0.2">
      <c r="A37" s="86"/>
      <c r="B37" s="80"/>
      <c r="C37" s="5" t="s">
        <v>142</v>
      </c>
      <c r="D37" s="8"/>
      <c r="E37" s="144">
        <f>E38</f>
        <v>30000</v>
      </c>
      <c r="F37" s="150">
        <f>F38</f>
        <v>30000</v>
      </c>
      <c r="G37" s="145">
        <f>G38</f>
        <v>0</v>
      </c>
    </row>
    <row r="38" spans="1:9" x14ac:dyDescent="0.2">
      <c r="A38" s="86" t="s">
        <v>117</v>
      </c>
      <c r="B38" s="80"/>
      <c r="C38" s="9" t="s">
        <v>143</v>
      </c>
      <c r="D38" s="8"/>
      <c r="E38" s="83">
        <v>30000</v>
      </c>
      <c r="F38" s="91">
        <v>30000</v>
      </c>
      <c r="G38" s="85">
        <f>E38-F38</f>
        <v>0</v>
      </c>
    </row>
    <row r="39" spans="1:9" x14ac:dyDescent="0.2">
      <c r="A39" s="86"/>
      <c r="B39" s="80"/>
      <c r="C39" s="143" t="s">
        <v>144</v>
      </c>
      <c r="D39" s="151"/>
      <c r="E39" s="144">
        <f>E40+E41+E42</f>
        <v>10945</v>
      </c>
      <c r="F39" s="144">
        <f>F40+F41+F42</f>
        <v>0</v>
      </c>
      <c r="G39" s="145">
        <f>SUM(G40:G42)</f>
        <v>10945</v>
      </c>
    </row>
    <row r="40" spans="1:9" x14ac:dyDescent="0.2">
      <c r="A40" s="86" t="s">
        <v>102</v>
      </c>
      <c r="B40" s="80"/>
      <c r="C40" s="146" t="s">
        <v>145</v>
      </c>
      <c r="D40" s="152"/>
      <c r="E40" s="83">
        <v>6409</v>
      </c>
      <c r="F40" s="147">
        <v>0</v>
      </c>
      <c r="G40" s="85">
        <f t="shared" si="5"/>
        <v>6409</v>
      </c>
    </row>
    <row r="41" spans="1:9" x14ac:dyDescent="0.2">
      <c r="A41" s="86" t="s">
        <v>105</v>
      </c>
      <c r="B41" s="80"/>
      <c r="C41" s="146" t="s">
        <v>146</v>
      </c>
      <c r="D41" s="152"/>
      <c r="E41" s="83">
        <v>1936</v>
      </c>
      <c r="F41" s="147">
        <v>0</v>
      </c>
      <c r="G41" s="85">
        <f t="shared" si="5"/>
        <v>1936</v>
      </c>
    </row>
    <row r="42" spans="1:9" ht="22.5" x14ac:dyDescent="0.2">
      <c r="A42" s="86" t="s">
        <v>127</v>
      </c>
      <c r="B42" s="80"/>
      <c r="C42" s="146" t="s">
        <v>147</v>
      </c>
      <c r="D42" s="152"/>
      <c r="E42" s="83">
        <v>2600</v>
      </c>
      <c r="F42" s="147">
        <v>0</v>
      </c>
      <c r="G42" s="85">
        <f t="shared" si="1"/>
        <v>2600</v>
      </c>
    </row>
    <row r="43" spans="1:9" x14ac:dyDescent="0.2">
      <c r="A43" s="86"/>
      <c r="B43" s="80"/>
      <c r="C43" s="143" t="s">
        <v>148</v>
      </c>
      <c r="D43" s="143"/>
      <c r="E43" s="144">
        <f>E44+E45+E46+E47</f>
        <v>434357</v>
      </c>
      <c r="F43" s="144">
        <f>F44+F45+F46+F47</f>
        <v>434357</v>
      </c>
      <c r="G43" s="145">
        <f>G44+G45+G46+G47</f>
        <v>0</v>
      </c>
    </row>
    <row r="44" spans="1:9" x14ac:dyDescent="0.2">
      <c r="A44" s="86" t="s">
        <v>102</v>
      </c>
      <c r="B44" s="80"/>
      <c r="C44" s="146" t="s">
        <v>149</v>
      </c>
      <c r="D44" s="146"/>
      <c r="E44" s="83">
        <v>295616</v>
      </c>
      <c r="F44" s="147">
        <v>295616</v>
      </c>
      <c r="G44" s="85">
        <f t="shared" si="1"/>
        <v>0</v>
      </c>
      <c r="H44" s="153"/>
    </row>
    <row r="45" spans="1:9" x14ac:dyDescent="0.2">
      <c r="A45" s="86" t="s">
        <v>105</v>
      </c>
      <c r="B45" s="80"/>
      <c r="C45" s="146" t="s">
        <v>150</v>
      </c>
      <c r="D45" s="146"/>
      <c r="E45" s="83">
        <v>89276</v>
      </c>
      <c r="F45" s="147">
        <v>89276</v>
      </c>
      <c r="G45" s="85">
        <f t="shared" si="1"/>
        <v>0</v>
      </c>
      <c r="I45" s="154"/>
    </row>
    <row r="46" spans="1:9" ht="22.5" x14ac:dyDescent="0.2">
      <c r="A46" s="86" t="s">
        <v>127</v>
      </c>
      <c r="B46" s="80"/>
      <c r="C46" s="146" t="s">
        <v>151</v>
      </c>
      <c r="D46" s="152"/>
      <c r="E46" s="83">
        <v>2101</v>
      </c>
      <c r="F46" s="147">
        <v>2101</v>
      </c>
      <c r="G46" s="85">
        <v>0</v>
      </c>
      <c r="I46" s="154"/>
    </row>
    <row r="47" spans="1:9" x14ac:dyDescent="0.2">
      <c r="A47" s="86" t="s">
        <v>120</v>
      </c>
      <c r="B47" s="80"/>
      <c r="C47" s="146" t="s">
        <v>152</v>
      </c>
      <c r="D47" s="152"/>
      <c r="E47" s="83">
        <v>47364</v>
      </c>
      <c r="F47" s="147">
        <v>47364</v>
      </c>
      <c r="G47" s="85">
        <f t="shared" si="1"/>
        <v>0</v>
      </c>
    </row>
    <row r="48" spans="1:9" x14ac:dyDescent="0.2">
      <c r="A48" s="86"/>
      <c r="B48" s="80"/>
      <c r="C48" s="5" t="s">
        <v>153</v>
      </c>
      <c r="D48" s="4"/>
      <c r="E48" s="144">
        <v>13200</v>
      </c>
      <c r="F48" s="150">
        <f>F49</f>
        <v>13200</v>
      </c>
      <c r="G48" s="155">
        <f t="shared" si="1"/>
        <v>0</v>
      </c>
    </row>
    <row r="49" spans="1:7" ht="13.5" customHeight="1" x14ac:dyDescent="0.2">
      <c r="A49" s="86" t="s">
        <v>154</v>
      </c>
      <c r="B49" s="80"/>
      <c r="C49" s="9" t="s">
        <v>155</v>
      </c>
      <c r="D49" s="8"/>
      <c r="E49" s="83">
        <v>13200</v>
      </c>
      <c r="F49" s="91">
        <v>13200</v>
      </c>
      <c r="G49" s="156">
        <f t="shared" si="1"/>
        <v>0</v>
      </c>
    </row>
    <row r="50" spans="1:7" ht="13.5" customHeight="1" x14ac:dyDescent="0.2">
      <c r="A50" s="86"/>
      <c r="B50" s="80"/>
      <c r="C50" s="5" t="s">
        <v>156</v>
      </c>
      <c r="D50" s="4"/>
      <c r="E50" s="144">
        <f>E51+E52+E53+E54</f>
        <v>156737</v>
      </c>
      <c r="F50" s="150">
        <f>F51+F52+F53+F54</f>
        <v>156737</v>
      </c>
      <c r="G50" s="155">
        <f>G51+G52+G53+G54</f>
        <v>0</v>
      </c>
    </row>
    <row r="51" spans="1:7" ht="13.5" customHeight="1" x14ac:dyDescent="0.2">
      <c r="A51" s="86" t="s">
        <v>117</v>
      </c>
      <c r="B51" s="80"/>
      <c r="C51" s="9" t="s">
        <v>157</v>
      </c>
      <c r="D51" s="8"/>
      <c r="E51" s="83">
        <v>40594</v>
      </c>
      <c r="F51" s="91">
        <v>40594</v>
      </c>
      <c r="G51" s="156">
        <f t="shared" si="1"/>
        <v>0</v>
      </c>
    </row>
    <row r="52" spans="1:7" ht="13.5" customHeight="1" x14ac:dyDescent="0.2">
      <c r="A52" s="86" t="s">
        <v>120</v>
      </c>
      <c r="B52" s="80"/>
      <c r="C52" s="9" t="s">
        <v>158</v>
      </c>
      <c r="D52" s="8"/>
      <c r="E52" s="83">
        <v>36000</v>
      </c>
      <c r="F52" s="91">
        <v>36000</v>
      </c>
      <c r="G52" s="156">
        <f t="shared" si="1"/>
        <v>0</v>
      </c>
    </row>
    <row r="53" spans="1:7" ht="24.75" customHeight="1" x14ac:dyDescent="0.2">
      <c r="A53" s="86" t="s">
        <v>127</v>
      </c>
      <c r="B53" s="80"/>
      <c r="C53" s="9" t="s">
        <v>159</v>
      </c>
      <c r="D53" s="8"/>
      <c r="E53" s="83">
        <v>36143</v>
      </c>
      <c r="F53" s="91">
        <v>36143</v>
      </c>
      <c r="G53" s="156">
        <f t="shared" si="1"/>
        <v>0</v>
      </c>
    </row>
    <row r="54" spans="1:7" ht="13.5" customHeight="1" x14ac:dyDescent="0.2">
      <c r="A54" s="86" t="s">
        <v>138</v>
      </c>
      <c r="B54" s="80"/>
      <c r="C54" s="9" t="s">
        <v>160</v>
      </c>
      <c r="D54" s="8"/>
      <c r="E54" s="83">
        <v>44000</v>
      </c>
      <c r="F54" s="91">
        <v>44000</v>
      </c>
      <c r="G54" s="156">
        <f t="shared" si="1"/>
        <v>0</v>
      </c>
    </row>
    <row r="55" spans="1:7" ht="12.75" customHeight="1" x14ac:dyDescent="0.2">
      <c r="A55" s="86"/>
      <c r="B55" s="80"/>
      <c r="C55" s="143" t="s">
        <v>161</v>
      </c>
      <c r="D55" s="143"/>
      <c r="E55" s="144">
        <f>E56+E57</f>
        <v>346676.83999999997</v>
      </c>
      <c r="F55" s="144">
        <f>F56+F57</f>
        <v>215065.83</v>
      </c>
      <c r="G55" s="155">
        <f t="shared" ref="G55" si="8">SUM(G56:G57)</f>
        <v>131611.01</v>
      </c>
    </row>
    <row r="56" spans="1:7" x14ac:dyDescent="0.2">
      <c r="A56" s="86" t="s">
        <v>120</v>
      </c>
      <c r="B56" s="80"/>
      <c r="C56" s="146" t="s">
        <v>162</v>
      </c>
      <c r="D56" s="146"/>
      <c r="E56" s="83">
        <v>246676.84</v>
      </c>
      <c r="F56" s="147">
        <v>215065.83</v>
      </c>
      <c r="G56" s="85">
        <f>E56-F56</f>
        <v>31611.010000000009</v>
      </c>
    </row>
    <row r="57" spans="1:7" ht="22.5" x14ac:dyDescent="0.2">
      <c r="A57" s="86" t="s">
        <v>127</v>
      </c>
      <c r="B57" s="80"/>
      <c r="C57" s="146" t="s">
        <v>163</v>
      </c>
      <c r="D57" s="146"/>
      <c r="E57" s="83">
        <v>100000</v>
      </c>
      <c r="F57" s="147">
        <v>0</v>
      </c>
      <c r="G57" s="85">
        <f t="shared" ref="G57:G66" si="9">E57-F57</f>
        <v>100000</v>
      </c>
    </row>
    <row r="58" spans="1:7" x14ac:dyDescent="0.2">
      <c r="A58" s="86"/>
      <c r="B58" s="80"/>
      <c r="C58" s="143" t="s">
        <v>164</v>
      </c>
      <c r="D58" s="143"/>
      <c r="E58" s="144">
        <v>124594</v>
      </c>
      <c r="F58" s="149">
        <v>124594</v>
      </c>
      <c r="G58" s="145">
        <f>G59</f>
        <v>0</v>
      </c>
    </row>
    <row r="59" spans="1:7" x14ac:dyDescent="0.2">
      <c r="A59" s="86" t="s">
        <v>120</v>
      </c>
      <c r="B59" s="80"/>
      <c r="C59" s="146" t="s">
        <v>165</v>
      </c>
      <c r="D59" s="146"/>
      <c r="E59" s="83">
        <v>124594</v>
      </c>
      <c r="F59" s="147">
        <v>124594</v>
      </c>
      <c r="G59" s="85">
        <f t="shared" si="9"/>
        <v>0</v>
      </c>
    </row>
    <row r="60" spans="1:7" ht="12.75" customHeight="1" x14ac:dyDescent="0.2">
      <c r="A60" s="86"/>
      <c r="B60" s="80"/>
      <c r="C60" s="5" t="s">
        <v>166</v>
      </c>
      <c r="D60" s="4"/>
      <c r="E60" s="144">
        <f>E61+E62</f>
        <v>219600</v>
      </c>
      <c r="F60" s="149">
        <f>F61+F62</f>
        <v>219600</v>
      </c>
      <c r="G60" s="145">
        <f>G61+G62</f>
        <v>0</v>
      </c>
    </row>
    <row r="61" spans="1:7" ht="12.75" customHeight="1" x14ac:dyDescent="0.2">
      <c r="A61" s="86" t="s">
        <v>120</v>
      </c>
      <c r="B61" s="80"/>
      <c r="C61" s="9" t="s">
        <v>167</v>
      </c>
      <c r="D61" s="8"/>
      <c r="E61" s="83">
        <v>87860</v>
      </c>
      <c r="F61" s="149">
        <v>87860</v>
      </c>
      <c r="G61" s="145"/>
    </row>
    <row r="62" spans="1:7" ht="22.5" customHeight="1" x14ac:dyDescent="0.2">
      <c r="A62" s="86" t="s">
        <v>127</v>
      </c>
      <c r="B62" s="80"/>
      <c r="C62" s="9" t="s">
        <v>168</v>
      </c>
      <c r="D62" s="8"/>
      <c r="E62" s="83">
        <v>131740</v>
      </c>
      <c r="F62" s="147">
        <v>131740</v>
      </c>
      <c r="G62" s="85">
        <f>E62-F62</f>
        <v>0</v>
      </c>
    </row>
    <row r="63" spans="1:7" ht="17.25" customHeight="1" x14ac:dyDescent="0.2">
      <c r="A63" s="86"/>
      <c r="B63" s="80"/>
      <c r="C63" s="5" t="s">
        <v>169</v>
      </c>
      <c r="D63" s="4"/>
      <c r="E63" s="144">
        <f>E64</f>
        <v>1136602</v>
      </c>
      <c r="F63" s="149">
        <f>F64</f>
        <v>1136602</v>
      </c>
      <c r="G63" s="145">
        <f>G64</f>
        <v>0</v>
      </c>
    </row>
    <row r="64" spans="1:7" ht="16.5" customHeight="1" x14ac:dyDescent="0.2">
      <c r="A64" s="86" t="s">
        <v>154</v>
      </c>
      <c r="B64" s="80"/>
      <c r="C64" s="9" t="s">
        <v>170</v>
      </c>
      <c r="D64" s="8"/>
      <c r="E64" s="83">
        <v>1136602</v>
      </c>
      <c r="F64" s="147">
        <v>1136602</v>
      </c>
      <c r="G64" s="85">
        <f t="shared" si="9"/>
        <v>0</v>
      </c>
    </row>
    <row r="65" spans="1:7" ht="13.5" customHeight="1" x14ac:dyDescent="0.2">
      <c r="A65" s="86"/>
      <c r="B65" s="80"/>
      <c r="C65" s="5" t="s">
        <v>171</v>
      </c>
      <c r="D65" s="4"/>
      <c r="E65" s="144">
        <f>E66</f>
        <v>167860.53</v>
      </c>
      <c r="F65" s="149">
        <f>F66</f>
        <v>167860.53</v>
      </c>
      <c r="G65" s="145">
        <f t="shared" si="9"/>
        <v>0</v>
      </c>
    </row>
    <row r="66" spans="1:7" ht="12.75" customHeight="1" x14ac:dyDescent="0.2">
      <c r="A66" s="86" t="s">
        <v>117</v>
      </c>
      <c r="B66" s="80"/>
      <c r="C66" s="9" t="s">
        <v>172</v>
      </c>
      <c r="D66" s="8"/>
      <c r="E66" s="83">
        <v>167860.53</v>
      </c>
      <c r="F66" s="147">
        <v>167860.53</v>
      </c>
      <c r="G66" s="85">
        <f t="shared" si="9"/>
        <v>0</v>
      </c>
    </row>
    <row r="67" spans="1:7" ht="14.25" customHeight="1" x14ac:dyDescent="0.2">
      <c r="A67" s="86"/>
      <c r="B67" s="80"/>
      <c r="C67" s="143" t="s">
        <v>173</v>
      </c>
      <c r="D67" s="143"/>
      <c r="E67" s="144">
        <v>0</v>
      </c>
      <c r="F67" s="149">
        <f>F68</f>
        <v>0</v>
      </c>
      <c r="G67" s="145">
        <f t="shared" ref="G67" si="10">E67-F67</f>
        <v>0</v>
      </c>
    </row>
    <row r="68" spans="1:7" x14ac:dyDescent="0.2">
      <c r="A68" s="86" t="s">
        <v>117</v>
      </c>
      <c r="B68" s="80" t="s">
        <v>57</v>
      </c>
      <c r="C68" s="146" t="s">
        <v>174</v>
      </c>
      <c r="D68" s="146"/>
      <c r="E68" s="83">
        <v>0</v>
      </c>
      <c r="F68" s="147">
        <v>0</v>
      </c>
      <c r="G68" s="85">
        <f t="shared" ref="G68" si="11">E68-F68</f>
        <v>0</v>
      </c>
    </row>
    <row r="69" spans="1:7" x14ac:dyDescent="0.2">
      <c r="A69" s="86"/>
      <c r="B69" s="80"/>
      <c r="C69" s="143" t="s">
        <v>175</v>
      </c>
      <c r="D69" s="143"/>
      <c r="E69" s="144">
        <f>E70+E71+E72+E73+E74</f>
        <v>1233548.8999999999</v>
      </c>
      <c r="F69" s="144">
        <f>F70+F71+F72+F73+F74</f>
        <v>1221571.51</v>
      </c>
      <c r="G69" s="145">
        <f>SUM(G70:G74)</f>
        <v>11977.39</v>
      </c>
    </row>
    <row r="70" spans="1:7" x14ac:dyDescent="0.2">
      <c r="A70" s="86" t="s">
        <v>102</v>
      </c>
      <c r="B70" s="80" t="s">
        <v>57</v>
      </c>
      <c r="C70" s="146" t="s">
        <v>176</v>
      </c>
      <c r="D70" s="146"/>
      <c r="E70" s="83">
        <v>430583.2</v>
      </c>
      <c r="F70" s="147">
        <v>430583.2</v>
      </c>
      <c r="G70" s="85">
        <f t="shared" si="1"/>
        <v>0</v>
      </c>
    </row>
    <row r="71" spans="1:7" ht="12" customHeight="1" x14ac:dyDescent="0.2">
      <c r="A71" s="86" t="s">
        <v>105</v>
      </c>
      <c r="B71" s="80" t="s">
        <v>57</v>
      </c>
      <c r="C71" s="146" t="s">
        <v>177</v>
      </c>
      <c r="D71" s="146"/>
      <c r="E71" s="83">
        <v>130036</v>
      </c>
      <c r="F71" s="147">
        <v>128660.86</v>
      </c>
      <c r="G71" s="85">
        <f t="shared" si="1"/>
        <v>1375.1399999999994</v>
      </c>
    </row>
    <row r="72" spans="1:7" ht="12" customHeight="1" x14ac:dyDescent="0.2">
      <c r="A72" s="86" t="s">
        <v>117</v>
      </c>
      <c r="B72" s="80" t="s">
        <v>57</v>
      </c>
      <c r="C72" s="146" t="s">
        <v>178</v>
      </c>
      <c r="D72" s="146"/>
      <c r="E72" s="83">
        <v>0</v>
      </c>
      <c r="F72" s="147">
        <v>0</v>
      </c>
      <c r="G72" s="85">
        <f t="shared" ref="G72" si="12">E72-F72</f>
        <v>0</v>
      </c>
    </row>
    <row r="73" spans="1:7" ht="24" customHeight="1" x14ac:dyDescent="0.2">
      <c r="A73" s="86" t="s">
        <v>127</v>
      </c>
      <c r="B73" s="80" t="s">
        <v>57</v>
      </c>
      <c r="C73" s="146" t="s">
        <v>179</v>
      </c>
      <c r="D73" s="146"/>
      <c r="E73" s="83">
        <v>188579.7</v>
      </c>
      <c r="F73" s="147">
        <v>188579.7</v>
      </c>
      <c r="G73" s="85">
        <f t="shared" ref="G73" si="13">E73-F73</f>
        <v>0</v>
      </c>
    </row>
    <row r="74" spans="1:7" x14ac:dyDescent="0.2">
      <c r="A74" s="86" t="s">
        <v>115</v>
      </c>
      <c r="B74" s="80" t="s">
        <v>57</v>
      </c>
      <c r="C74" s="146" t="s">
        <v>180</v>
      </c>
      <c r="D74" s="146"/>
      <c r="E74" s="83">
        <v>484350</v>
      </c>
      <c r="F74" s="147">
        <v>473747.75</v>
      </c>
      <c r="G74" s="85">
        <f t="shared" si="1"/>
        <v>10602.25</v>
      </c>
    </row>
    <row r="75" spans="1:7" x14ac:dyDescent="0.2">
      <c r="A75" s="86"/>
      <c r="B75" s="80"/>
      <c r="C75" s="143" t="s">
        <v>181</v>
      </c>
      <c r="D75" s="143"/>
      <c r="E75" s="144">
        <f>E76+E77+E78</f>
        <v>57000</v>
      </c>
      <c r="F75" s="144">
        <f>F76+F77+F78</f>
        <v>53000</v>
      </c>
      <c r="G75" s="145">
        <f>E75-F75</f>
        <v>4000</v>
      </c>
    </row>
    <row r="76" spans="1:7" x14ac:dyDescent="0.2">
      <c r="A76" s="86" t="s">
        <v>182</v>
      </c>
      <c r="B76" s="80"/>
      <c r="C76" s="146" t="s">
        <v>183</v>
      </c>
      <c r="D76" s="146"/>
      <c r="E76" s="83">
        <v>45000</v>
      </c>
      <c r="F76" s="147">
        <v>45000</v>
      </c>
      <c r="G76" s="85">
        <f>E76-F76</f>
        <v>0</v>
      </c>
    </row>
    <row r="77" spans="1:7" x14ac:dyDescent="0.2">
      <c r="A77" s="86" t="s">
        <v>117</v>
      </c>
      <c r="B77" s="80" t="s">
        <v>57</v>
      </c>
      <c r="C77" s="146" t="s">
        <v>184</v>
      </c>
      <c r="D77" s="146"/>
      <c r="E77" s="83">
        <v>8000</v>
      </c>
      <c r="F77" s="147">
        <v>8000</v>
      </c>
      <c r="G77" s="85">
        <v>0</v>
      </c>
    </row>
    <row r="78" spans="1:7" x14ac:dyDescent="0.2">
      <c r="A78" s="86" t="s">
        <v>185</v>
      </c>
      <c r="B78" s="80" t="s">
        <v>57</v>
      </c>
      <c r="C78" s="152" t="s">
        <v>186</v>
      </c>
      <c r="D78" s="146"/>
      <c r="E78" s="83">
        <v>4000</v>
      </c>
      <c r="F78" s="147">
        <v>0</v>
      </c>
      <c r="G78" s="85">
        <f t="shared" ref="G78:G81" si="14">E78-F78</f>
        <v>4000</v>
      </c>
    </row>
    <row r="79" spans="1:7" x14ac:dyDescent="0.2">
      <c r="A79" s="86"/>
      <c r="B79" s="80"/>
      <c r="C79" s="143" t="s">
        <v>187</v>
      </c>
      <c r="D79" s="143"/>
      <c r="E79" s="144">
        <v>7500</v>
      </c>
      <c r="F79" s="149">
        <f>F80</f>
        <v>7247.12</v>
      </c>
      <c r="G79" s="145">
        <f t="shared" ref="G79:G80" si="15">E79-F79</f>
        <v>252.88000000000011</v>
      </c>
    </row>
    <row r="80" spans="1:7" ht="22.5" x14ac:dyDescent="0.2">
      <c r="A80" s="86" t="s">
        <v>127</v>
      </c>
      <c r="B80" s="80"/>
      <c r="C80" s="146" t="s">
        <v>188</v>
      </c>
      <c r="D80" s="146"/>
      <c r="E80" s="83">
        <v>7500</v>
      </c>
      <c r="F80" s="147">
        <v>7247.12</v>
      </c>
      <c r="G80" s="85">
        <f t="shared" si="15"/>
        <v>252.88000000000011</v>
      </c>
    </row>
    <row r="81" spans="1:7" x14ac:dyDescent="0.2">
      <c r="A81" s="86"/>
      <c r="B81" s="80"/>
      <c r="C81" s="1" t="s">
        <v>189</v>
      </c>
      <c r="D81" s="166"/>
      <c r="E81" s="144">
        <v>9010</v>
      </c>
      <c r="F81" s="149">
        <v>0</v>
      </c>
      <c r="G81" s="145">
        <f t="shared" si="14"/>
        <v>9010</v>
      </c>
    </row>
    <row r="82" spans="1:7" x14ac:dyDescent="0.2">
      <c r="A82" s="86" t="s">
        <v>120</v>
      </c>
      <c r="B82" s="80"/>
      <c r="C82" s="3" t="s">
        <v>190</v>
      </c>
      <c r="D82" s="2"/>
      <c r="E82" s="83">
        <v>9010</v>
      </c>
      <c r="F82" s="147">
        <v>0</v>
      </c>
      <c r="G82" s="85">
        <v>9010</v>
      </c>
    </row>
    <row r="83" spans="1:7" x14ac:dyDescent="0.2">
      <c r="A83" s="86"/>
      <c r="B83" s="80"/>
      <c r="C83" s="1" t="s">
        <v>191</v>
      </c>
      <c r="D83" s="166"/>
      <c r="E83" s="144">
        <v>3</v>
      </c>
      <c r="F83" s="150">
        <v>0</v>
      </c>
      <c r="G83" s="145">
        <v>3</v>
      </c>
    </row>
    <row r="84" spans="1:7" x14ac:dyDescent="0.2">
      <c r="A84" s="86"/>
      <c r="B84" s="80"/>
      <c r="C84" s="3" t="s">
        <v>192</v>
      </c>
      <c r="D84" s="2"/>
      <c r="E84" s="83">
        <v>3</v>
      </c>
      <c r="F84" s="91">
        <v>0</v>
      </c>
      <c r="G84" s="85">
        <v>3</v>
      </c>
    </row>
    <row r="85" spans="1:7" x14ac:dyDescent="0.2">
      <c r="A85" s="86"/>
      <c r="B85" s="80"/>
      <c r="C85" s="151" t="s">
        <v>193</v>
      </c>
      <c r="D85" s="151"/>
      <c r="E85" s="144">
        <f>E86</f>
        <v>113500</v>
      </c>
      <c r="F85" s="144">
        <f>F86</f>
        <v>113500</v>
      </c>
      <c r="G85" s="145">
        <f>E85-F85</f>
        <v>0</v>
      </c>
    </row>
    <row r="86" spans="1:7" ht="13.5" customHeight="1" x14ac:dyDescent="0.2">
      <c r="A86" s="86" t="s">
        <v>194</v>
      </c>
      <c r="B86" s="80" t="s">
        <v>57</v>
      </c>
      <c r="C86" s="152" t="s">
        <v>195</v>
      </c>
      <c r="D86" s="152"/>
      <c r="E86" s="83">
        <v>113500</v>
      </c>
      <c r="F86" s="147">
        <v>113500</v>
      </c>
      <c r="G86" s="85">
        <f t="shared" si="1"/>
        <v>0</v>
      </c>
    </row>
    <row r="87" spans="1:7" ht="13.5" customHeight="1" x14ac:dyDescent="0.2">
      <c r="A87" s="86"/>
      <c r="B87" s="80"/>
      <c r="C87" s="151" t="s">
        <v>196</v>
      </c>
      <c r="D87" s="143"/>
      <c r="E87" s="144">
        <f>E88</f>
        <v>24000</v>
      </c>
      <c r="F87" s="144">
        <f>F88</f>
        <v>24000</v>
      </c>
      <c r="G87" s="145">
        <f t="shared" ref="G87" si="16">G88</f>
        <v>0</v>
      </c>
    </row>
    <row r="88" spans="1:7" ht="33.75" x14ac:dyDescent="0.2">
      <c r="A88" s="86" t="s">
        <v>197</v>
      </c>
      <c r="B88" s="80"/>
      <c r="C88" s="152" t="s">
        <v>198</v>
      </c>
      <c r="D88" s="146"/>
      <c r="E88" s="83">
        <v>24000</v>
      </c>
      <c r="F88" s="147">
        <v>24000</v>
      </c>
      <c r="G88" s="85">
        <f t="shared" si="1"/>
        <v>0</v>
      </c>
    </row>
    <row r="89" spans="1:7" x14ac:dyDescent="0.2">
      <c r="A89" s="86"/>
      <c r="B89" s="80"/>
      <c r="C89" s="143" t="s">
        <v>199</v>
      </c>
      <c r="D89" s="143"/>
      <c r="E89" s="144">
        <v>567895</v>
      </c>
      <c r="F89" s="144">
        <f>F90</f>
        <v>567895</v>
      </c>
      <c r="G89" s="145">
        <f t="shared" ref="G89" si="17">G90</f>
        <v>0</v>
      </c>
    </row>
    <row r="90" spans="1:7" ht="22.5" x14ac:dyDescent="0.2">
      <c r="A90" s="86" t="s">
        <v>200</v>
      </c>
      <c r="B90" s="80" t="s">
        <v>57</v>
      </c>
      <c r="C90" s="146" t="s">
        <v>201</v>
      </c>
      <c r="D90" s="146"/>
      <c r="E90" s="83">
        <v>567895</v>
      </c>
      <c r="F90" s="147">
        <v>567895</v>
      </c>
      <c r="G90" s="85">
        <f t="shared" si="1"/>
        <v>0</v>
      </c>
    </row>
    <row r="91" spans="1:7" ht="26.25" customHeight="1" thickBot="1" x14ac:dyDescent="0.25">
      <c r="A91" s="136" t="s">
        <v>99</v>
      </c>
      <c r="B91" s="157" t="s">
        <v>100</v>
      </c>
      <c r="C91" s="158"/>
      <c r="D91" s="158"/>
      <c r="E91" s="159"/>
      <c r="F91" s="160">
        <v>-31230.959999999999</v>
      </c>
      <c r="G91" s="161"/>
    </row>
    <row r="92" spans="1:7" ht="20.25" customHeight="1" x14ac:dyDescent="0.2">
      <c r="A92" s="162"/>
      <c r="B92" s="94"/>
      <c r="C92" s="163"/>
      <c r="D92" s="163"/>
      <c r="E92" s="164"/>
      <c r="F92" s="97"/>
      <c r="G92" s="164"/>
    </row>
    <row r="93" spans="1:7" ht="87.75" hidden="1" customHeight="1" x14ac:dyDescent="0.2">
      <c r="A93" s="133"/>
      <c r="B93" s="133"/>
      <c r="C93" s="133"/>
      <c r="D93" s="133"/>
      <c r="E93" s="133"/>
      <c r="F93" s="133"/>
      <c r="G93" s="133"/>
    </row>
    <row r="94" spans="1:7" ht="100.5" customHeight="1" x14ac:dyDescent="0.2">
      <c r="A94" s="165"/>
      <c r="B94" s="165"/>
      <c r="C94" s="165"/>
      <c r="D94" s="165"/>
      <c r="E94" s="165"/>
      <c r="F94" s="165"/>
      <c r="G94" s="165"/>
    </row>
    <row r="95" spans="1:7" ht="5.25" customHeight="1" x14ac:dyDescent="0.2"/>
    <row r="96" spans="1:7" x14ac:dyDescent="0.2">
      <c r="A96" s="133"/>
      <c r="B96" s="133"/>
      <c r="C96" s="133"/>
      <c r="D96" s="133"/>
      <c r="E96" s="133"/>
      <c r="F96" s="133"/>
      <c r="G96" s="133"/>
    </row>
    <row r="97" spans="1:7" x14ac:dyDescent="0.2">
      <c r="A97" s="133"/>
      <c r="B97" s="133"/>
      <c r="C97" s="133"/>
      <c r="D97" s="133"/>
      <c r="E97" s="133"/>
      <c r="F97" s="133"/>
      <c r="G97" s="133"/>
    </row>
    <row r="98" spans="1:7" x14ac:dyDescent="0.2">
      <c r="A98" s="133"/>
      <c r="B98" s="133"/>
      <c r="C98" s="133"/>
      <c r="D98" s="133"/>
      <c r="E98" s="133"/>
      <c r="F98" s="133"/>
      <c r="G98" s="133"/>
    </row>
    <row r="99" spans="1:7" x14ac:dyDescent="0.2">
      <c r="A99" s="133"/>
      <c r="B99" s="133"/>
      <c r="C99" s="133"/>
      <c r="D99" s="133"/>
      <c r="E99" s="133"/>
      <c r="F99" s="133"/>
      <c r="G99" s="133"/>
    </row>
    <row r="100" spans="1:7" x14ac:dyDescent="0.2">
      <c r="A100" s="133"/>
      <c r="B100" s="133"/>
      <c r="C100" s="133"/>
      <c r="D100" s="133"/>
      <c r="E100" s="133"/>
      <c r="F100" s="133"/>
      <c r="G100" s="133"/>
    </row>
    <row r="101" spans="1:7" x14ac:dyDescent="0.2">
      <c r="A101" s="133"/>
      <c r="B101" s="133"/>
      <c r="C101" s="133"/>
      <c r="D101" s="133"/>
      <c r="E101" s="133"/>
      <c r="F101" s="133"/>
      <c r="G101" s="133"/>
    </row>
    <row r="102" spans="1:7" x14ac:dyDescent="0.2">
      <c r="A102" s="133"/>
      <c r="B102" s="133"/>
      <c r="C102" s="133"/>
      <c r="D102" s="133"/>
      <c r="E102" s="133"/>
      <c r="F102" s="133"/>
      <c r="G102" s="133"/>
    </row>
    <row r="103" spans="1:7" x14ac:dyDescent="0.2">
      <c r="A103" s="133"/>
      <c r="B103" s="133"/>
      <c r="C103" s="133"/>
      <c r="D103" s="133"/>
      <c r="E103" s="133"/>
      <c r="F103" s="133"/>
      <c r="G103" s="133"/>
    </row>
    <row r="104" spans="1:7" x14ac:dyDescent="0.2">
      <c r="A104" s="133"/>
      <c r="B104" s="133"/>
      <c r="C104" s="133"/>
      <c r="D104" s="133"/>
      <c r="E104" s="133"/>
      <c r="F104" s="133"/>
      <c r="G104" s="133"/>
    </row>
    <row r="105" spans="1:7" x14ac:dyDescent="0.2">
      <c r="A105" s="133"/>
      <c r="B105" s="133"/>
      <c r="C105" s="133"/>
      <c r="D105" s="133"/>
      <c r="E105" s="133"/>
      <c r="F105" s="133"/>
      <c r="G105" s="133"/>
    </row>
    <row r="106" spans="1:7" x14ac:dyDescent="0.2">
      <c r="A106" s="133"/>
      <c r="B106" s="133"/>
      <c r="C106" s="133"/>
      <c r="D106" s="133"/>
      <c r="E106" s="133"/>
      <c r="F106" s="133"/>
      <c r="G106" s="133"/>
    </row>
    <row r="107" spans="1:7" x14ac:dyDescent="0.2">
      <c r="A107" s="133"/>
      <c r="B107" s="133"/>
      <c r="C107" s="133"/>
      <c r="D107" s="133"/>
      <c r="E107" s="133"/>
      <c r="F107" s="133"/>
      <c r="G107" s="133"/>
    </row>
    <row r="108" spans="1:7" x14ac:dyDescent="0.2">
      <c r="A108" s="133"/>
      <c r="B108" s="133"/>
      <c r="C108" s="133"/>
      <c r="D108" s="133"/>
      <c r="E108" s="133"/>
      <c r="F108" s="133"/>
      <c r="G108" s="133"/>
    </row>
    <row r="109" spans="1:7" x14ac:dyDescent="0.2">
      <c r="A109" s="133"/>
      <c r="B109" s="133"/>
      <c r="C109" s="133"/>
      <c r="D109" s="133"/>
      <c r="E109" s="133"/>
      <c r="F109" s="133"/>
      <c r="G109" s="133"/>
    </row>
    <row r="110" spans="1:7" x14ac:dyDescent="0.2">
      <c r="A110" s="133"/>
      <c r="B110" s="133"/>
      <c r="C110" s="133"/>
      <c r="D110" s="133"/>
      <c r="E110" s="133"/>
      <c r="F110" s="133"/>
      <c r="G110" s="133"/>
    </row>
  </sheetData>
  <mergeCells count="28">
    <mergeCell ref="C27:D27"/>
    <mergeCell ref="C82:D82"/>
    <mergeCell ref="C84:D84"/>
    <mergeCell ref="C83:D83"/>
    <mergeCell ref="C65:D65"/>
    <mergeCell ref="C66:D66"/>
    <mergeCell ref="C60:D60"/>
    <mergeCell ref="C62:D62"/>
    <mergeCell ref="C63:D63"/>
    <mergeCell ref="C64:D64"/>
    <mergeCell ref="C81:D81"/>
    <mergeCell ref="C61:D61"/>
    <mergeCell ref="C6:D6"/>
    <mergeCell ref="C52:D52"/>
    <mergeCell ref="C53:D53"/>
    <mergeCell ref="C23:D23"/>
    <mergeCell ref="C54:D54"/>
    <mergeCell ref="C26:D26"/>
    <mergeCell ref="C28:D28"/>
    <mergeCell ref="C30:D30"/>
    <mergeCell ref="C31:D31"/>
    <mergeCell ref="C37:D37"/>
    <mergeCell ref="C38:D38"/>
    <mergeCell ref="C48:D48"/>
    <mergeCell ref="C49:D49"/>
    <mergeCell ref="C50:D50"/>
    <mergeCell ref="C51:D51"/>
    <mergeCell ref="C29:D29"/>
  </mergeCells>
  <pageMargins left="0.74803149606299213" right="0.35433070866141736" top="0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</cp:lastModifiedBy>
  <dcterms:modified xsi:type="dcterms:W3CDTF">2025-02-04T12:03:48Z</dcterms:modified>
  <cp:category/>
</cp:coreProperties>
</file>